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95" windowWidth="18120" windowHeight="7215"/>
  </bookViews>
  <sheets>
    <sheet name="Обоснование цены ОСАГО нов" sheetId="7" r:id="rId1"/>
    <sheet name="РАСЧЕТ" sheetId="6" r:id="rId2"/>
    <sheet name="РАСЧЕТ дополнит" sheetId="8" r:id="rId3"/>
  </sheets>
  <definedNames>
    <definedName name="_xlnm.Print_Area" localSheetId="0">'Обоснование цены ОСАГО нов'!$A$1:$P$38</definedName>
    <definedName name="_xlnm.Print_Area" localSheetId="1">РАСЧЕТ!$A$1:$P$23</definedName>
    <definedName name="_xlnm.Print_Area" localSheetId="2">'РАСЧЕТ дополнит'!$A$1:$P$23</definedName>
  </definedNames>
  <calcPr calcId="145621" fullPrecision="0"/>
</workbook>
</file>

<file path=xl/calcChain.xml><?xml version="1.0" encoding="utf-8"?>
<calcChain xmlns="http://schemas.openxmlformats.org/spreadsheetml/2006/main">
  <c r="J20" i="7" l="1"/>
  <c r="K20" i="7"/>
  <c r="L20" i="7"/>
  <c r="M20" i="7"/>
  <c r="N20" i="7"/>
  <c r="O20" i="7"/>
  <c r="P20" i="7"/>
  <c r="J21" i="7"/>
  <c r="K21" i="7"/>
  <c r="L21" i="7"/>
  <c r="M21" i="7"/>
  <c r="N21" i="7"/>
  <c r="O21" i="7"/>
  <c r="P21" i="7"/>
  <c r="J22" i="7"/>
  <c r="K22" i="7"/>
  <c r="L22" i="7"/>
  <c r="M22" i="7"/>
  <c r="N22" i="7"/>
  <c r="O22" i="7"/>
  <c r="P22" i="7"/>
  <c r="J23" i="7"/>
  <c r="K23" i="7"/>
  <c r="L23" i="7"/>
  <c r="M23" i="7"/>
  <c r="N23" i="7"/>
  <c r="O23" i="7"/>
  <c r="P23" i="7"/>
  <c r="J24" i="7"/>
  <c r="K24" i="7"/>
  <c r="L24" i="7"/>
  <c r="M24" i="7"/>
  <c r="N24" i="7"/>
  <c r="O24" i="7"/>
  <c r="P24" i="7"/>
  <c r="J25" i="7"/>
  <c r="K25" i="7"/>
  <c r="L25" i="7"/>
  <c r="M25" i="7"/>
  <c r="N25" i="7"/>
  <c r="O25" i="7"/>
  <c r="P25" i="7"/>
  <c r="J26" i="7"/>
  <c r="K26" i="7"/>
  <c r="L26" i="7"/>
  <c r="M26" i="7"/>
  <c r="N26" i="7"/>
  <c r="O26" i="7"/>
  <c r="P26" i="7"/>
  <c r="J27" i="7"/>
  <c r="K27" i="7"/>
  <c r="L27" i="7"/>
  <c r="M27" i="7"/>
  <c r="N27" i="7"/>
  <c r="O27" i="7"/>
  <c r="P27" i="7"/>
  <c r="J28" i="7"/>
  <c r="K28" i="7"/>
  <c r="L28" i="7"/>
  <c r="M28" i="7"/>
  <c r="N28" i="7"/>
  <c r="O28" i="7"/>
  <c r="P28" i="7"/>
  <c r="J29" i="7"/>
  <c r="K29" i="7"/>
  <c r="L29" i="7"/>
  <c r="M29" i="7"/>
  <c r="N29" i="7"/>
  <c r="O29" i="7"/>
  <c r="P29" i="7"/>
  <c r="J30" i="7"/>
  <c r="K30" i="7"/>
  <c r="L30" i="7"/>
  <c r="M30" i="7"/>
  <c r="N30" i="7"/>
  <c r="O30" i="7"/>
  <c r="P30" i="7"/>
  <c r="J31" i="7"/>
  <c r="K31" i="7"/>
  <c r="L31" i="7"/>
  <c r="M31" i="7"/>
  <c r="N31" i="7"/>
  <c r="O31" i="7"/>
  <c r="P31" i="7"/>
  <c r="J32" i="7"/>
  <c r="K32" i="7"/>
  <c r="L32" i="7"/>
  <c r="M32" i="7"/>
  <c r="N32" i="7"/>
  <c r="O32" i="7"/>
  <c r="P32" i="7"/>
  <c r="P17" i="8" l="1"/>
  <c r="P16" i="8"/>
  <c r="P15" i="8"/>
  <c r="P14" i="8"/>
  <c r="P13" i="8"/>
  <c r="P12" i="8"/>
  <c r="P11" i="8"/>
  <c r="P10" i="8"/>
  <c r="P9" i="8"/>
  <c r="P8" i="8"/>
  <c r="P7" i="8"/>
  <c r="P6" i="8"/>
  <c r="P5" i="8"/>
  <c r="P18" i="8" l="1"/>
  <c r="J20" i="8" s="1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I32" i="7"/>
  <c r="H32" i="7"/>
  <c r="G32" i="7"/>
  <c r="F32" i="7"/>
  <c r="E32" i="7"/>
  <c r="D32" i="7"/>
  <c r="C32" i="7"/>
  <c r="I31" i="7"/>
  <c r="H31" i="7"/>
  <c r="G31" i="7"/>
  <c r="F31" i="7"/>
  <c r="E31" i="7"/>
  <c r="D31" i="7"/>
  <c r="C31" i="7"/>
  <c r="I30" i="7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P33" i="7" l="1"/>
  <c r="P18" i="6" l="1"/>
  <c r="J20" i="6" s="1"/>
</calcChain>
</file>

<file path=xl/sharedStrings.xml><?xml version="1.0" encoding="utf-8"?>
<sst xmlns="http://schemas.openxmlformats.org/spreadsheetml/2006/main" count="193" uniqueCount="66">
  <si>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</si>
  <si>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</si>
  <si>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>ИТОГО начальная (максимальная) цена:</t>
  </si>
  <si>
    <t>ОБОСНОВАНИЕ НАЧАЛЬНОЙ (МАКСИМАЛЬНОЙ) ЦЕНЫ КОНТРАКТА НА ОКАЗАНИЕ УСЛУГ ПО</t>
  </si>
  <si>
    <t>обязательному страхованию гражданской ответственности владельцев транспортных средств (ОСАГО)</t>
  </si>
  <si>
    <t>Метод определения начальной (максимальной) цены контракта: тарифный метод</t>
  </si>
  <si>
    <t>Размер страховой премии, подлежащей уплате по договору обязательного страхования (далее - Т), определяется в соответствии со следующей формулой:</t>
  </si>
  <si>
    <t>Т = ТБ x КТ x КБМ x КВС x КО x КМ x КС</t>
  </si>
  <si>
    <t>Начальная (максимальная) цена контракта определена путем сложения (суммы) страховых премий за каждую единицу транспортного средства</t>
  </si>
  <si>
    <t>ТБ – Базовая ставка страхового тарифа;</t>
  </si>
  <si>
    <t>КТ - Коэффициент страховых тарифов в зависимости от территории преимущественного использования транспортного средства;</t>
  </si>
  <si>
    <t>КО - Коэффициент страховых тарифов в зависимости от отсутствия в договоре обязательного страхования условия, предусматривающего управление транспортным средством только указанными страхователем водителями;</t>
  </si>
  <si>
    <t>КМ - Коэффициент страховых тарифов в зависимости от технических характеристик (мощности двигателя) транспортного средства;</t>
  </si>
  <si>
    <t>КС - Коэффициент страховых тарифов в зависимости от сезонного и иного временного использования транспортного средства;</t>
  </si>
  <si>
    <t>№ п/п</t>
  </si>
  <si>
    <t>Наименование услуги</t>
  </si>
  <si>
    <t>Марка, модель</t>
  </si>
  <si>
    <t>Год выпуска</t>
  </si>
  <si>
    <t>Категория</t>
  </si>
  <si>
    <t>Базовая ставка страхового тарифа (ТБ)</t>
  </si>
  <si>
    <t>Территориальный коэффициент (КТ)</t>
  </si>
  <si>
    <t>Коэффициент страховых тарифов в зависимости от сезонного и иного времени использования ТС (КС)</t>
  </si>
  <si>
    <t>Коэффициент мощности двигателя (КМ)</t>
  </si>
  <si>
    <t>Коэффициент ограничения (КО)</t>
  </si>
  <si>
    <t>Размер страховой премии, руб.</t>
  </si>
  <si>
    <t>к извещению об осуществлении закупки</t>
  </si>
  <si>
    <t>Обязательное страхование гражданской ответственности владельцев транспортных средств</t>
  </si>
  <si>
    <t>ПАЗ 32053-70</t>
  </si>
  <si>
    <t>D</t>
  </si>
  <si>
    <t>B</t>
  </si>
  <si>
    <t>г.Югорск</t>
  </si>
  <si>
    <t>Адрес регистра ции ТС</t>
  </si>
  <si>
    <t>Мощно  сть двигателя а/м, л.с.</t>
  </si>
  <si>
    <t>Toyota Camry</t>
  </si>
  <si>
    <t>Toyota Hiace</t>
  </si>
  <si>
    <r>
      <t xml:space="preserve">КБМ - коэффициент страховых тарифов в зависимости от наличия или отсутствия страховых выплат при наступлении страховых случаев, произошедших в период действия предыдущих договоров обязательного страхования гражданской ответственности владельцев транспортных средств (далее - договор обязательного страхования)
</t>
    </r>
    <r>
      <rPr>
        <i/>
        <u/>
        <sz val="11"/>
        <color theme="1"/>
        <rFont val="Times New Roman"/>
        <family val="1"/>
        <charset val="204"/>
      </rPr>
      <t>*КБМ может изменяться на основании данных, имеющихся у участника.</t>
    </r>
  </si>
  <si>
    <t>Коэффициент страхового тарифа (КБМ*)</t>
  </si>
  <si>
    <t>Срок окончания страхового полиса</t>
  </si>
  <si>
    <t>Государственный регистрационный знак</t>
  </si>
  <si>
    <t>Nissan Almera</t>
  </si>
  <si>
    <t>КАВЗ 4235-65</t>
  </si>
  <si>
    <t>ПАЗ 423470-04</t>
  </si>
  <si>
    <t>Газель A66R33</t>
  </si>
  <si>
    <t>А165КУ 186</t>
  </si>
  <si>
    <t>Т004ТВ 86</t>
  </si>
  <si>
    <t>А901ХР 86</t>
  </si>
  <si>
    <t>О341ХН 86</t>
  </si>
  <si>
    <t>Е837ХМ 86</t>
  </si>
  <si>
    <t>А811РЕ 186</t>
  </si>
  <si>
    <t>А895ТО 186</t>
  </si>
  <si>
    <t>М570КР 186</t>
  </si>
  <si>
    <t>М598КР 186</t>
  </si>
  <si>
    <t>М593КР 186</t>
  </si>
  <si>
    <t>Начальная (максимальная) цена контракта рассчитана в соответствии с Указанием Банка России от 08.12.2021 N 6007-У (ред. от 22.11.2024) «О страховых тарифах по обязательному страхованию гражданской ответственности владельцев транспортных средств» (вместе с «Требованиями к структуре страховых тарифов», «Порядком применения страховых тарифов страховщиками при определении страховой премии по договору обязательного страхования гражданской ответственности владельцев транспортных средств») (Зарегистрировано в Минюсте России 28.12.2021 N 66609).</t>
  </si>
  <si>
    <t>Специалист по закупкам</t>
  </si>
  <si>
    <t>А.Э. Дерябина</t>
  </si>
  <si>
    <t>Е505ХМ 86</t>
  </si>
  <si>
    <t>А174КУ 186</t>
  </si>
  <si>
    <t>Toyota Land Cruiser 200</t>
  </si>
  <si>
    <t>Р002СР 86</t>
  </si>
  <si>
    <t>(Семьдесят пять тысяч триста девяносто шесть рублей 94 копейки)</t>
  </si>
  <si>
    <t xml:space="preserve"> (ИКЗ - 26 38622019058862201001 0009 001 6512 244)</t>
  </si>
  <si>
    <r>
      <t>КВС - Коэффициент страховых тарифов в зависимости от характеристик (навыков) допущенных к управлению транспортным средством водителей (стажа управления транспортными средствами, соответствующими по категории транспортному средству, в отношении которого заключается договор обязательного страхования, возраста водителя). Примечание: Коэффициент возраста и стажа (КВС)(</t>
    </r>
    <r>
      <rPr>
        <sz val="11"/>
        <rFont val="Times New Roman"/>
        <family val="1"/>
        <charset val="204"/>
      </rPr>
      <t>Приложение 1 к Указанию Банка России от 9 октября 2025 г. № 7204-У</t>
    </r>
    <r>
      <rPr>
        <sz val="11"/>
        <color theme="1"/>
        <rFont val="Times New Roman"/>
        <family val="1"/>
        <charset val="204"/>
      </rPr>
      <t>) не применяется, поскольку ограничений по количеству лиц, допущенных к управлению ТС, нет;</t>
    </r>
  </si>
  <si>
    <t>ИТОГО</t>
  </si>
  <si>
    <t xml:space="preserve">НМЦК принять на основании с ч. 2 ст. 72, ч. 3 ст. 219 Бюджетного кодекса Российской Федерации в связи с доведенными лимитами бюджетных обязательств. </t>
  </si>
  <si>
    <t>(Сто девятнадцать тысяч четыреста семнадцать рублей 79 копеек)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</si>
</sst>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0_ ;[Red]\-#,##0.000\ "/>
    <numFmt numFmtId="166" formatCode="#,##0.00_ ;[Red]\-#,##0.00\ "/>
  </numFmts>
  <fonts count="21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name val="Times New Roman"/>
      <family val="1"/>
      <charset val="204"/>
    </font>
    <font>
      <sz val="11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FF0000"/>
      <name val="Times New Roman"/>
      <family val="2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84">
    <xf numFmtId="0" fontId="0" fillId="0" borderId="0" xfId="0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4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2" fontId="7" fillId="0" borderId="0" xfId="0" applyNumberFormat="1" applyFont="1" applyAlignment="1">
      <alignment vertical="top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1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top"/>
    </xf>
    <xf numFmtId="4" fontId="9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vertical="top"/>
    </xf>
    <xf numFmtId="164" fontId="10" fillId="0" borderId="0" xfId="0" applyNumberFormat="1" applyFont="1" applyAlignment="1">
      <alignment vertical="top"/>
    </xf>
    <xf numFmtId="11" fontId="10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7" fillId="0" borderId="0" xfId="0" applyFont="1"/>
    <xf numFmtId="4" fontId="4" fillId="0" borderId="0" xfId="0" applyNumberFormat="1" applyFont="1" applyAlignment="1">
      <alignment horizontal="center" vertical="top"/>
    </xf>
    <xf numFmtId="0" fontId="19" fillId="0" borderId="1" xfId="0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166" fontId="0" fillId="0" borderId="0" xfId="0" applyNumberFormat="1" applyFill="1"/>
    <xf numFmtId="165" fontId="2" fillId="0" borderId="0" xfId="0" applyNumberFormat="1" applyFont="1" applyFill="1" applyAlignment="1">
      <alignment vertical="top"/>
    </xf>
    <xf numFmtId="4" fontId="4" fillId="0" borderId="0" xfId="0" applyNumberFormat="1" applyFont="1" applyBorder="1" applyAlignment="1">
      <alignment horizontal="center" vertical="top"/>
    </xf>
    <xf numFmtId="4" fontId="11" fillId="0" borderId="0" xfId="0" applyNumberFormat="1" applyFont="1" applyBorder="1" applyAlignment="1">
      <alignment horizontal="center" vertical="center"/>
    </xf>
    <xf numFmtId="4" fontId="18" fillId="0" borderId="0" xfId="0" applyNumberFormat="1" applyFont="1" applyBorder="1" applyAlignment="1">
      <alignment horizontal="center" vertical="top"/>
    </xf>
    <xf numFmtId="4" fontId="11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top"/>
    </xf>
    <xf numFmtId="0" fontId="12" fillId="0" borderId="1" xfId="0" applyFont="1" applyBorder="1" applyAlignment="1">
      <alignment horizontal="left" vertical="top"/>
    </xf>
    <xf numFmtId="0" fontId="11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0" fillId="0" borderId="4" xfId="2" applyNumberFormat="1" applyFont="1" applyFill="1" applyBorder="1" applyAlignment="1">
      <alignment horizontal="center" vertical="center"/>
    </xf>
    <xf numFmtId="0" fontId="10" fillId="0" borderId="1" xfId="2" applyNumberFormat="1" applyFont="1" applyFill="1" applyBorder="1" applyAlignment="1">
      <alignment horizontal="center" vertical="center"/>
    </xf>
    <xf numFmtId="4" fontId="10" fillId="0" borderId="1" xfId="2" applyNumberFormat="1" applyFont="1" applyFill="1" applyBorder="1" applyAlignment="1">
      <alignment horizontal="center" vertical="center"/>
    </xf>
    <xf numFmtId="0" fontId="10" fillId="0" borderId="1" xfId="2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10" fillId="0" borderId="0" xfId="0" applyFont="1" applyAlignment="1">
      <alignment vertical="top"/>
    </xf>
    <xf numFmtId="4" fontId="9" fillId="0" borderId="1" xfId="0" applyNumberFormat="1" applyFont="1" applyBorder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4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vertical="top"/>
    </xf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1" fillId="0" borderId="0" xfId="0" applyFont="1" applyAlignment="1"/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top" wrapText="1"/>
    </xf>
    <xf numFmtId="49" fontId="15" fillId="0" borderId="0" xfId="0" applyNumberFormat="1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vertical="top"/>
    </xf>
    <xf numFmtId="0" fontId="10" fillId="0" borderId="8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 wrapText="1"/>
    </xf>
    <xf numFmtId="0" fontId="14" fillId="0" borderId="0" xfId="0" applyFont="1" applyAlignment="1">
      <alignment vertical="top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horizontal="left" vertical="top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05"/>
  <sheetViews>
    <sheetView tabSelected="1" topLeftCell="A13" zoomScale="90" zoomScaleNormal="90" zoomScaleSheetLayoutView="110" workbookViewId="0">
      <selection activeCell="L22" sqref="L22"/>
    </sheetView>
  </sheetViews>
  <sheetFormatPr defaultRowHeight="12.75" x14ac:dyDescent="0.25"/>
  <cols>
    <col min="1" max="1" width="3.625" style="2" customWidth="1"/>
    <col min="2" max="2" width="14.375" style="2" customWidth="1"/>
    <col min="3" max="3" width="20" style="2" customWidth="1"/>
    <col min="4" max="4" width="11.25" style="2" customWidth="1"/>
    <col min="5" max="5" width="13.375" style="2" customWidth="1"/>
    <col min="6" max="6" width="12.875" style="2" customWidth="1"/>
    <col min="7" max="7" width="8.875" style="2" customWidth="1"/>
    <col min="8" max="8" width="9" style="5"/>
    <col min="9" max="9" width="10" style="6" customWidth="1"/>
    <col min="10" max="10" width="11.5" style="1" customWidth="1"/>
    <col min="11" max="12" width="9" style="1"/>
    <col min="13" max="13" width="13" style="1" customWidth="1"/>
    <col min="14" max="15" width="9" style="1"/>
    <col min="16" max="16" width="14" style="1" customWidth="1"/>
    <col min="17" max="16384" width="9" style="1"/>
  </cols>
  <sheetData>
    <row r="1" spans="1:16" s="42" customFormat="1" ht="15" x14ac:dyDescent="0.25">
      <c r="A1" s="43"/>
      <c r="B1" s="43"/>
      <c r="C1" s="43"/>
      <c r="D1" s="43"/>
      <c r="E1" s="69"/>
      <c r="F1" s="70"/>
      <c r="G1" s="70"/>
      <c r="H1" s="24"/>
      <c r="I1" s="25"/>
      <c r="J1" s="43"/>
      <c r="K1" s="43"/>
      <c r="L1" s="43"/>
      <c r="M1" s="71" t="s">
        <v>1</v>
      </c>
      <c r="N1" s="71"/>
      <c r="O1" s="71"/>
      <c r="P1" s="72"/>
    </row>
    <row r="2" spans="1:16" s="42" customFormat="1" ht="15" x14ac:dyDescent="0.25">
      <c r="A2" s="43"/>
      <c r="B2" s="43"/>
      <c r="C2" s="43"/>
      <c r="D2" s="43"/>
      <c r="E2" s="70"/>
      <c r="F2" s="70"/>
      <c r="G2" s="70"/>
      <c r="H2" s="24"/>
      <c r="I2" s="25"/>
      <c r="J2" s="43"/>
      <c r="K2" s="43"/>
      <c r="L2" s="43"/>
      <c r="M2" s="71" t="s">
        <v>25</v>
      </c>
      <c r="N2" s="71"/>
      <c r="O2" s="71"/>
      <c r="P2" s="72"/>
    </row>
    <row r="3" spans="1:16" s="42" customFormat="1" ht="15" x14ac:dyDescent="0.25">
      <c r="A3" s="73" t="s">
        <v>3</v>
      </c>
      <c r="B3" s="73"/>
      <c r="C3" s="73"/>
      <c r="D3" s="73"/>
      <c r="E3" s="73"/>
      <c r="F3" s="73"/>
      <c r="G3" s="73"/>
      <c r="H3" s="55"/>
      <c r="I3" s="55"/>
      <c r="J3" s="55"/>
      <c r="K3" s="55"/>
      <c r="L3" s="55"/>
      <c r="M3" s="55"/>
      <c r="N3" s="55"/>
      <c r="O3" s="55"/>
      <c r="P3" s="55"/>
    </row>
    <row r="4" spans="1:16" s="42" customFormat="1" ht="15" x14ac:dyDescent="0.25">
      <c r="A4" s="74" t="s">
        <v>4</v>
      </c>
      <c r="B4" s="74"/>
      <c r="C4" s="74"/>
      <c r="D4" s="74"/>
      <c r="E4" s="74"/>
      <c r="F4" s="74"/>
      <c r="G4" s="74"/>
      <c r="H4" s="55"/>
      <c r="I4" s="55"/>
      <c r="J4" s="55"/>
      <c r="K4" s="55"/>
      <c r="L4" s="55"/>
      <c r="M4" s="55"/>
      <c r="N4" s="55"/>
      <c r="O4" s="55"/>
      <c r="P4" s="55"/>
    </row>
    <row r="5" spans="1:16" s="42" customFormat="1" ht="15" x14ac:dyDescent="0.25">
      <c r="A5" s="75" t="s">
        <v>61</v>
      </c>
      <c r="B5" s="75"/>
      <c r="C5" s="75"/>
      <c r="D5" s="75"/>
      <c r="E5" s="75"/>
      <c r="F5" s="75"/>
      <c r="G5" s="75"/>
      <c r="H5" s="76"/>
      <c r="I5" s="76"/>
      <c r="J5" s="76"/>
      <c r="K5" s="76"/>
      <c r="L5" s="76"/>
      <c r="M5" s="76"/>
      <c r="N5" s="76"/>
      <c r="O5" s="76"/>
      <c r="P5" s="76"/>
    </row>
    <row r="6" spans="1:16" s="16" customFormat="1" ht="15" x14ac:dyDescent="0.25">
      <c r="A6" s="77" t="s">
        <v>5</v>
      </c>
      <c r="B6" s="54"/>
      <c r="C6" s="54"/>
      <c r="D6" s="54"/>
      <c r="E6" s="54"/>
      <c r="F6" s="54"/>
      <c r="G6" s="54"/>
      <c r="H6" s="55"/>
      <c r="I6" s="55"/>
      <c r="J6" s="55"/>
      <c r="K6" s="55"/>
      <c r="L6" s="55"/>
      <c r="M6" s="55"/>
      <c r="N6" s="55"/>
      <c r="O6" s="55"/>
      <c r="P6" s="55"/>
    </row>
    <row r="7" spans="1:16" s="16" customFormat="1" ht="47.25" customHeight="1" x14ac:dyDescent="0.25">
      <c r="A7" s="78" t="s">
        <v>53</v>
      </c>
      <c r="B7" s="53"/>
      <c r="C7" s="53"/>
      <c r="D7" s="53"/>
      <c r="E7" s="53"/>
      <c r="F7" s="53"/>
      <c r="G7" s="53"/>
      <c r="H7" s="55"/>
      <c r="I7" s="55"/>
      <c r="J7" s="55"/>
      <c r="K7" s="55"/>
      <c r="L7" s="55"/>
      <c r="M7" s="55"/>
      <c r="N7" s="55"/>
      <c r="O7" s="55"/>
      <c r="P7" s="55"/>
    </row>
    <row r="8" spans="1:16" s="16" customFormat="1" ht="15.75" customHeight="1" x14ac:dyDescent="0.25">
      <c r="A8" s="53" t="s">
        <v>6</v>
      </c>
      <c r="B8" s="53"/>
      <c r="C8" s="53"/>
      <c r="D8" s="53"/>
      <c r="E8" s="53"/>
      <c r="F8" s="53"/>
      <c r="G8" s="53"/>
      <c r="H8" s="55"/>
      <c r="I8" s="55"/>
      <c r="J8" s="55"/>
      <c r="K8" s="55"/>
      <c r="L8" s="55"/>
      <c r="M8" s="55"/>
      <c r="N8" s="55"/>
      <c r="O8" s="55"/>
      <c r="P8" s="55"/>
    </row>
    <row r="9" spans="1:16" s="16" customFormat="1" ht="15" x14ac:dyDescent="0.25">
      <c r="A9" s="57" t="s">
        <v>7</v>
      </c>
      <c r="B9" s="57"/>
      <c r="C9" s="57"/>
      <c r="D9" s="57"/>
      <c r="E9" s="57"/>
      <c r="F9" s="57"/>
      <c r="G9" s="57"/>
      <c r="H9" s="79"/>
      <c r="I9" s="79"/>
      <c r="J9" s="79"/>
      <c r="K9" s="79"/>
      <c r="L9" s="79"/>
      <c r="M9" s="79"/>
      <c r="N9" s="79"/>
      <c r="O9" s="79"/>
      <c r="P9" s="79"/>
    </row>
    <row r="10" spans="1:16" s="16" customFormat="1" ht="15" x14ac:dyDescent="0.25">
      <c r="A10" s="54" t="s">
        <v>9</v>
      </c>
      <c r="B10" s="54"/>
      <c r="C10" s="54"/>
      <c r="D10" s="54"/>
      <c r="E10" s="54"/>
      <c r="F10" s="54"/>
      <c r="G10" s="54"/>
      <c r="H10" s="55"/>
      <c r="I10" s="55"/>
      <c r="J10" s="55"/>
      <c r="K10" s="55"/>
      <c r="L10" s="55"/>
      <c r="M10" s="55"/>
      <c r="N10" s="55"/>
      <c r="O10" s="55"/>
      <c r="P10" s="55"/>
    </row>
    <row r="11" spans="1:16" s="16" customFormat="1" ht="15" x14ac:dyDescent="0.25">
      <c r="A11" s="54" t="s">
        <v>10</v>
      </c>
      <c r="B11" s="54"/>
      <c r="C11" s="54"/>
      <c r="D11" s="54"/>
      <c r="E11" s="54"/>
      <c r="F11" s="54"/>
      <c r="G11" s="54"/>
      <c r="H11" s="55"/>
      <c r="I11" s="55"/>
      <c r="J11" s="55"/>
      <c r="K11" s="55"/>
      <c r="L11" s="55"/>
      <c r="M11" s="55"/>
      <c r="N11" s="55"/>
      <c r="O11" s="55"/>
      <c r="P11" s="55"/>
    </row>
    <row r="12" spans="1:16" s="16" customFormat="1" ht="45" customHeight="1" x14ac:dyDescent="0.25">
      <c r="A12" s="53" t="s">
        <v>35</v>
      </c>
      <c r="B12" s="54"/>
      <c r="C12" s="54"/>
      <c r="D12" s="54"/>
      <c r="E12" s="54"/>
      <c r="F12" s="54"/>
      <c r="G12" s="54"/>
      <c r="H12" s="55"/>
      <c r="I12" s="55"/>
      <c r="J12" s="55"/>
      <c r="K12" s="55"/>
      <c r="L12" s="55"/>
      <c r="M12" s="55"/>
      <c r="N12" s="55"/>
      <c r="O12" s="55"/>
      <c r="P12" s="55"/>
    </row>
    <row r="13" spans="1:16" s="16" customFormat="1" ht="44.25" customHeight="1" x14ac:dyDescent="0.25">
      <c r="A13" s="53" t="s">
        <v>62</v>
      </c>
      <c r="B13" s="53"/>
      <c r="C13" s="53"/>
      <c r="D13" s="53"/>
      <c r="E13" s="53"/>
      <c r="F13" s="53"/>
      <c r="G13" s="53"/>
      <c r="H13" s="56"/>
      <c r="I13" s="56"/>
      <c r="J13" s="56"/>
      <c r="K13" s="56"/>
      <c r="L13" s="56"/>
      <c r="M13" s="56"/>
      <c r="N13" s="56"/>
      <c r="O13" s="56"/>
      <c r="P13" s="56"/>
    </row>
    <row r="14" spans="1:16" s="16" customFormat="1" ht="32.25" customHeight="1" x14ac:dyDescent="0.25">
      <c r="A14" s="53" t="s">
        <v>11</v>
      </c>
      <c r="B14" s="53"/>
      <c r="C14" s="53"/>
      <c r="D14" s="53"/>
      <c r="E14" s="53"/>
      <c r="F14" s="53"/>
      <c r="G14" s="53"/>
      <c r="H14" s="56"/>
      <c r="I14" s="56"/>
      <c r="J14" s="56"/>
      <c r="K14" s="56"/>
      <c r="L14" s="56"/>
      <c r="M14" s="56"/>
      <c r="N14" s="56"/>
      <c r="O14" s="56"/>
      <c r="P14" s="56"/>
    </row>
    <row r="15" spans="1:16" s="16" customFormat="1" ht="15" x14ac:dyDescent="0.25">
      <c r="A15" s="54" t="s">
        <v>12</v>
      </c>
      <c r="B15" s="54"/>
      <c r="C15" s="54"/>
      <c r="D15" s="54"/>
      <c r="E15" s="54"/>
      <c r="F15" s="54"/>
      <c r="G15" s="54"/>
      <c r="H15" s="55"/>
      <c r="I15" s="55"/>
      <c r="J15" s="55"/>
      <c r="K15" s="55"/>
      <c r="L15" s="55"/>
      <c r="M15" s="55"/>
      <c r="N15" s="55"/>
      <c r="O15" s="55"/>
      <c r="P15" s="55"/>
    </row>
    <row r="16" spans="1:16" s="16" customFormat="1" ht="15" x14ac:dyDescent="0.25">
      <c r="A16" s="54" t="s">
        <v>13</v>
      </c>
      <c r="B16" s="54"/>
      <c r="C16" s="54"/>
      <c r="D16" s="54"/>
      <c r="E16" s="54"/>
      <c r="F16" s="54"/>
      <c r="G16" s="54"/>
      <c r="H16" s="55"/>
      <c r="I16" s="55"/>
      <c r="J16" s="55"/>
      <c r="K16" s="55"/>
      <c r="L16" s="55"/>
      <c r="M16" s="55"/>
      <c r="N16" s="55"/>
      <c r="O16" s="55"/>
      <c r="P16" s="55"/>
    </row>
    <row r="17" spans="1:16" s="16" customFormat="1" ht="3" customHeight="1" x14ac:dyDescent="0.25">
      <c r="A17" s="54"/>
      <c r="B17" s="54"/>
      <c r="C17" s="54"/>
      <c r="D17" s="54"/>
      <c r="E17" s="54"/>
      <c r="F17" s="54"/>
      <c r="G17" s="54"/>
      <c r="H17" s="43"/>
      <c r="I17" s="26"/>
      <c r="J17" s="43"/>
      <c r="K17" s="43"/>
      <c r="L17" s="43"/>
      <c r="M17" s="43"/>
      <c r="N17" s="43"/>
      <c r="O17" s="43"/>
      <c r="P17" s="43"/>
    </row>
    <row r="18" spans="1:16" s="16" customFormat="1" ht="16.5" customHeight="1" x14ac:dyDescent="0.25">
      <c r="A18" s="57" t="s">
        <v>8</v>
      </c>
      <c r="B18" s="57"/>
      <c r="C18" s="57"/>
      <c r="D18" s="57"/>
      <c r="E18" s="57"/>
      <c r="F18" s="57"/>
      <c r="G18" s="57"/>
      <c r="H18" s="58"/>
      <c r="I18" s="58"/>
      <c r="J18" s="58"/>
      <c r="K18" s="58"/>
      <c r="L18" s="58"/>
      <c r="M18" s="58"/>
      <c r="N18" s="58"/>
      <c r="O18" s="58"/>
      <c r="P18" s="58"/>
    </row>
    <row r="19" spans="1:16" s="13" customFormat="1" ht="105" customHeight="1" x14ac:dyDescent="0.25">
      <c r="A19" s="12" t="s">
        <v>14</v>
      </c>
      <c r="B19" s="12" t="s">
        <v>15</v>
      </c>
      <c r="C19" s="12" t="s">
        <v>16</v>
      </c>
      <c r="D19" s="12" t="s">
        <v>38</v>
      </c>
      <c r="E19" s="12" t="s">
        <v>17</v>
      </c>
      <c r="F19" s="12" t="s">
        <v>32</v>
      </c>
      <c r="G19" s="12" t="s">
        <v>31</v>
      </c>
      <c r="H19" s="12" t="s">
        <v>18</v>
      </c>
      <c r="I19" s="11" t="s">
        <v>37</v>
      </c>
      <c r="J19" s="12" t="s">
        <v>19</v>
      </c>
      <c r="K19" s="12" t="s">
        <v>20</v>
      </c>
      <c r="L19" s="12" t="s">
        <v>36</v>
      </c>
      <c r="M19" s="12" t="s">
        <v>21</v>
      </c>
      <c r="N19" s="12" t="s">
        <v>22</v>
      </c>
      <c r="O19" s="12" t="s">
        <v>23</v>
      </c>
      <c r="P19" s="12" t="s">
        <v>24</v>
      </c>
    </row>
    <row r="20" spans="1:16" s="16" customFormat="1" ht="15" customHeight="1" x14ac:dyDescent="0.25">
      <c r="A20" s="14">
        <v>1</v>
      </c>
      <c r="B20" s="59" t="s">
        <v>26</v>
      </c>
      <c r="C20" s="20" t="str">
        <f>РАСЧЕТ!C5</f>
        <v>Toyota Camry</v>
      </c>
      <c r="D20" s="14" t="str">
        <f>РАСЧЕТ!D5</f>
        <v>А165КУ 186</v>
      </c>
      <c r="E20" s="14">
        <f>РАСЧЕТ!E5</f>
        <v>2017</v>
      </c>
      <c r="F20" s="14">
        <f>РАСЧЕТ!F5</f>
        <v>150</v>
      </c>
      <c r="G20" s="14" t="str">
        <f>РАСЧЕТ!G5</f>
        <v>г.Югорск</v>
      </c>
      <c r="H20" s="17" t="str">
        <f>РАСЧЕТ!H5</f>
        <v>B</v>
      </c>
      <c r="I20" s="18">
        <f>РАСЧЕТ!I5</f>
        <v>46381</v>
      </c>
      <c r="J20" s="44">
        <f>'РАСЧЕТ дополнит'!J5</f>
        <v>5700</v>
      </c>
      <c r="K20" s="45">
        <f>'РАСЧЕТ дополнит'!K5</f>
        <v>1.07</v>
      </c>
      <c r="L20" s="45">
        <f>'РАСЧЕТ дополнит'!L5</f>
        <v>0.53</v>
      </c>
      <c r="M20" s="45">
        <f>'РАСЧЕТ дополнит'!M5</f>
        <v>1</v>
      </c>
      <c r="N20" s="45">
        <f>'РАСЧЕТ дополнит'!N5</f>
        <v>1.4</v>
      </c>
      <c r="O20" s="45">
        <f>'РАСЧЕТ дополнит'!O5</f>
        <v>1.97</v>
      </c>
      <c r="P20" s="21">
        <f>'РАСЧЕТ дополнит'!P5</f>
        <v>8915.15</v>
      </c>
    </row>
    <row r="21" spans="1:16" s="16" customFormat="1" ht="15" x14ac:dyDescent="0.25">
      <c r="A21" s="17">
        <v>2</v>
      </c>
      <c r="B21" s="60"/>
      <c r="C21" s="20" t="str">
        <f>РАСЧЕТ!C6</f>
        <v>Toyota Camry</v>
      </c>
      <c r="D21" s="14" t="str">
        <f>РАСЧЕТ!D6</f>
        <v>Т004ТВ 86</v>
      </c>
      <c r="E21" s="14">
        <f>РАСЧЕТ!E6</f>
        <v>2006</v>
      </c>
      <c r="F21" s="14">
        <f>РАСЧЕТ!F6</f>
        <v>167</v>
      </c>
      <c r="G21" s="14" t="str">
        <f>РАСЧЕТ!G6</f>
        <v>г.Югорск</v>
      </c>
      <c r="H21" s="17" t="str">
        <f>РАСЧЕТ!H6</f>
        <v>B</v>
      </c>
      <c r="I21" s="18">
        <f>РАСЧЕТ!I6</f>
        <v>46373</v>
      </c>
      <c r="J21" s="44">
        <f>'РАСЧЕТ дополнит'!J6</f>
        <v>5700</v>
      </c>
      <c r="K21" s="45">
        <f>'РАСЧЕТ дополнит'!K6</f>
        <v>1.07</v>
      </c>
      <c r="L21" s="45">
        <f>'РАСЧЕТ дополнит'!L6</f>
        <v>0.53</v>
      </c>
      <c r="M21" s="45">
        <f>'РАСЧЕТ дополнит'!M6</f>
        <v>1</v>
      </c>
      <c r="N21" s="45">
        <f>'РАСЧЕТ дополнит'!N6</f>
        <v>1.6</v>
      </c>
      <c r="O21" s="45">
        <f>'РАСЧЕТ дополнит'!O6</f>
        <v>1.97</v>
      </c>
      <c r="P21" s="21">
        <f>'РАСЧЕТ дополнит'!P6</f>
        <v>10188.75</v>
      </c>
    </row>
    <row r="22" spans="1:16" s="16" customFormat="1" ht="15" x14ac:dyDescent="0.25">
      <c r="A22" s="17">
        <v>3</v>
      </c>
      <c r="B22" s="60"/>
      <c r="C22" s="20" t="str">
        <f>РАСЧЕТ!C7</f>
        <v>Nissan Almera</v>
      </c>
      <c r="D22" s="14" t="str">
        <f>РАСЧЕТ!D7</f>
        <v>А901ХР 86</v>
      </c>
      <c r="E22" s="14">
        <f>РАСЧЕТ!E7</f>
        <v>2011</v>
      </c>
      <c r="F22" s="14">
        <f>РАСЧЕТ!F7</f>
        <v>107</v>
      </c>
      <c r="G22" s="14" t="str">
        <f>РАСЧЕТ!G7</f>
        <v>г.Югорск</v>
      </c>
      <c r="H22" s="17" t="str">
        <f>РАСЧЕТ!H7</f>
        <v>B</v>
      </c>
      <c r="I22" s="18">
        <f>РАСЧЕТ!I7</f>
        <v>46381</v>
      </c>
      <c r="J22" s="44">
        <f>'РАСЧЕТ дополнит'!J7</f>
        <v>5700</v>
      </c>
      <c r="K22" s="45">
        <f>'РАСЧЕТ дополнит'!K7</f>
        <v>1.07</v>
      </c>
      <c r="L22" s="45">
        <f>'РАСЧЕТ дополнит'!L7</f>
        <v>0.53</v>
      </c>
      <c r="M22" s="45">
        <f>'РАСЧЕТ дополнит'!M7</f>
        <v>1</v>
      </c>
      <c r="N22" s="45">
        <f>'РАСЧЕТ дополнит'!N7</f>
        <v>1.2</v>
      </c>
      <c r="O22" s="45">
        <f>'РАСЧЕТ дополнит'!O7</f>
        <v>1.97</v>
      </c>
      <c r="P22" s="21">
        <f>'РАСЧЕТ дополнит'!P7</f>
        <v>7641.56</v>
      </c>
    </row>
    <row r="23" spans="1:16" s="16" customFormat="1" ht="15" x14ac:dyDescent="0.25">
      <c r="A23" s="17">
        <v>4</v>
      </c>
      <c r="B23" s="60"/>
      <c r="C23" s="20" t="str">
        <f>РАСЧЕТ!C8</f>
        <v>Toyota Hiace</v>
      </c>
      <c r="D23" s="14" t="str">
        <f>РАСЧЕТ!D8</f>
        <v>О341ХН 86</v>
      </c>
      <c r="E23" s="14">
        <f>РАСЧЕТ!E8</f>
        <v>2011</v>
      </c>
      <c r="F23" s="14">
        <f>РАСЧЕТ!F8</f>
        <v>151</v>
      </c>
      <c r="G23" s="14" t="str">
        <f>РАСЧЕТ!G8</f>
        <v>г.Югорск</v>
      </c>
      <c r="H23" s="17" t="str">
        <f>РАСЧЕТ!H8</f>
        <v>D</v>
      </c>
      <c r="I23" s="18">
        <f>РАСЧЕТ!I8</f>
        <v>46381</v>
      </c>
      <c r="J23" s="44">
        <f>'РАСЧЕТ дополнит'!J8</f>
        <v>7995.49</v>
      </c>
      <c r="K23" s="45">
        <f>'РАСЧЕТ дополнит'!K8</f>
        <v>1.07</v>
      </c>
      <c r="L23" s="45">
        <f>'РАСЧЕТ дополнит'!L8</f>
        <v>0.53</v>
      </c>
      <c r="M23" s="45">
        <f>'РАСЧЕТ дополнит'!M8</f>
        <v>1</v>
      </c>
      <c r="N23" s="45">
        <f>'РАСЧЕТ дополнит'!N8</f>
        <v>1</v>
      </c>
      <c r="O23" s="45">
        <f>'РАСЧЕТ дополнит'!O8</f>
        <v>1.97</v>
      </c>
      <c r="P23" s="21">
        <f>'РАСЧЕТ дополнит'!P8</f>
        <v>8932.4599999999991</v>
      </c>
    </row>
    <row r="24" spans="1:16" s="16" customFormat="1" ht="15" x14ac:dyDescent="0.25">
      <c r="A24" s="17">
        <v>5</v>
      </c>
      <c r="B24" s="60"/>
      <c r="C24" s="20" t="str">
        <f>РАСЧЕТ!C9</f>
        <v>Toyota Hiace</v>
      </c>
      <c r="D24" s="14" t="str">
        <f>РАСЧЕТ!D9</f>
        <v>Е837ХМ 86</v>
      </c>
      <c r="E24" s="14">
        <f>РАСЧЕТ!E9</f>
        <v>2010</v>
      </c>
      <c r="F24" s="14">
        <f>РАСЧЕТ!F9</f>
        <v>151</v>
      </c>
      <c r="G24" s="14" t="str">
        <f>РАСЧЕТ!G9</f>
        <v>г.Югорск</v>
      </c>
      <c r="H24" s="17" t="str">
        <f>РАСЧЕТ!H9</f>
        <v>D</v>
      </c>
      <c r="I24" s="18">
        <f>РАСЧЕТ!I9</f>
        <v>46381</v>
      </c>
      <c r="J24" s="44">
        <f>'РАСЧЕТ дополнит'!J9</f>
        <v>7995.49</v>
      </c>
      <c r="K24" s="45">
        <f>'РАСЧЕТ дополнит'!K9</f>
        <v>1.07</v>
      </c>
      <c r="L24" s="45">
        <f>'РАСЧЕТ дополнит'!L9</f>
        <v>0.53</v>
      </c>
      <c r="M24" s="45">
        <f>'РАСЧЕТ дополнит'!M9</f>
        <v>1</v>
      </c>
      <c r="N24" s="45">
        <f>'РАСЧЕТ дополнит'!N9</f>
        <v>1</v>
      </c>
      <c r="O24" s="45">
        <f>'РАСЧЕТ дополнит'!O9</f>
        <v>1.97</v>
      </c>
      <c r="P24" s="21">
        <f>'РАСЧЕТ дополнит'!P9</f>
        <v>8932.4599999999991</v>
      </c>
    </row>
    <row r="25" spans="1:16" s="16" customFormat="1" ht="15" x14ac:dyDescent="0.25">
      <c r="A25" s="17">
        <v>6</v>
      </c>
      <c r="B25" s="60"/>
      <c r="C25" s="20" t="str">
        <f>РАСЧЕТ!C10</f>
        <v>КАВЗ 4235-65</v>
      </c>
      <c r="D25" s="14" t="str">
        <f>РАСЧЕТ!D10</f>
        <v>А811РЕ 186</v>
      </c>
      <c r="E25" s="14">
        <f>РАСЧЕТ!E10</f>
        <v>2018</v>
      </c>
      <c r="F25" s="14">
        <f>РАСЧЕТ!F10</f>
        <v>169</v>
      </c>
      <c r="G25" s="14" t="str">
        <f>РАСЧЕТ!G10</f>
        <v>г.Югорск</v>
      </c>
      <c r="H25" s="17" t="str">
        <f>РАСЧЕТ!H10</f>
        <v>D</v>
      </c>
      <c r="I25" s="18">
        <f>РАСЧЕТ!I10</f>
        <v>46381</v>
      </c>
      <c r="J25" s="44">
        <f>'РАСЧЕТ дополнит'!J10</f>
        <v>8145</v>
      </c>
      <c r="K25" s="45">
        <f>'РАСЧЕТ дополнит'!K10</f>
        <v>1.07</v>
      </c>
      <c r="L25" s="45">
        <f>'РАСЧЕТ дополнит'!L10</f>
        <v>0.53</v>
      </c>
      <c r="M25" s="45">
        <f>'РАСЧЕТ дополнит'!M10</f>
        <v>1</v>
      </c>
      <c r="N25" s="45">
        <f>'РАСЧЕТ дополнит'!N10</f>
        <v>1</v>
      </c>
      <c r="O25" s="45">
        <f>'РАСЧЕТ дополнит'!O10</f>
        <v>1.97</v>
      </c>
      <c r="P25" s="21">
        <f>'РАСЧЕТ дополнит'!P10</f>
        <v>9099.49</v>
      </c>
    </row>
    <row r="26" spans="1:16" s="16" customFormat="1" ht="15" x14ac:dyDescent="0.25">
      <c r="A26" s="17">
        <v>7</v>
      </c>
      <c r="B26" s="60"/>
      <c r="C26" s="20" t="str">
        <f>РАСЧЕТ!C11</f>
        <v>ПАЗ 32053-70</v>
      </c>
      <c r="D26" s="14" t="str">
        <f>РАСЧЕТ!D11</f>
        <v>А895ТО 186</v>
      </c>
      <c r="E26" s="14">
        <f>РАСЧЕТ!E11</f>
        <v>2018</v>
      </c>
      <c r="F26" s="14">
        <f>РАСЧЕТ!F11</f>
        <v>122.4</v>
      </c>
      <c r="G26" s="14" t="str">
        <f>РАСЧЕТ!G11</f>
        <v>г.Югорск</v>
      </c>
      <c r="H26" s="17" t="str">
        <f>РАСЧЕТ!H11</f>
        <v>D</v>
      </c>
      <c r="I26" s="18">
        <f>РАСЧЕТ!I11</f>
        <v>46381</v>
      </c>
      <c r="J26" s="44">
        <f>'РАСЧЕТ дополнит'!J11</f>
        <v>8145</v>
      </c>
      <c r="K26" s="45">
        <f>'РАСЧЕТ дополнит'!K11</f>
        <v>1.07</v>
      </c>
      <c r="L26" s="45">
        <f>'РАСЧЕТ дополнит'!L11</f>
        <v>0.53</v>
      </c>
      <c r="M26" s="45">
        <f>'РАСЧЕТ дополнит'!M11</f>
        <v>1</v>
      </c>
      <c r="N26" s="45">
        <f>'РАСЧЕТ дополнит'!N11</f>
        <v>1</v>
      </c>
      <c r="O26" s="45">
        <f>'РАСЧЕТ дополнит'!O11</f>
        <v>1.97</v>
      </c>
      <c r="P26" s="21">
        <f>'РАСЧЕТ дополнит'!P11</f>
        <v>9099.49</v>
      </c>
    </row>
    <row r="27" spans="1:16" s="16" customFormat="1" ht="15" x14ac:dyDescent="0.25">
      <c r="A27" s="17">
        <v>8</v>
      </c>
      <c r="B27" s="61"/>
      <c r="C27" s="20" t="str">
        <f>РАСЧЕТ!C12</f>
        <v>ПАЗ 423470-04</v>
      </c>
      <c r="D27" s="14" t="str">
        <f>РАСЧЕТ!D12</f>
        <v>М570КР 186</v>
      </c>
      <c r="E27" s="14">
        <f>РАСЧЕТ!E12</f>
        <v>2024</v>
      </c>
      <c r="F27" s="14">
        <f>РАСЧЕТ!F12</f>
        <v>168.9</v>
      </c>
      <c r="G27" s="14" t="str">
        <f>РАСЧЕТ!G12</f>
        <v>г.Югорск</v>
      </c>
      <c r="H27" s="17" t="str">
        <f>РАСЧЕТ!H12</f>
        <v>D</v>
      </c>
      <c r="I27" s="18">
        <f>РАСЧЕТ!I12</f>
        <v>46378</v>
      </c>
      <c r="J27" s="44">
        <f>'РАСЧЕТ дополнит'!J12</f>
        <v>8145</v>
      </c>
      <c r="K27" s="45">
        <f>'РАСЧЕТ дополнит'!K12</f>
        <v>1.07</v>
      </c>
      <c r="L27" s="45">
        <f>'РАСЧЕТ дополнит'!L12</f>
        <v>0.53</v>
      </c>
      <c r="M27" s="45">
        <f>'РАСЧЕТ дополнит'!M12</f>
        <v>1</v>
      </c>
      <c r="N27" s="45">
        <f>'РАСЧЕТ дополнит'!N12</f>
        <v>1</v>
      </c>
      <c r="O27" s="45">
        <f>'РАСЧЕТ дополнит'!O12</f>
        <v>1.97</v>
      </c>
      <c r="P27" s="21">
        <f>'РАСЧЕТ дополнит'!P12</f>
        <v>9099.49</v>
      </c>
    </row>
    <row r="28" spans="1:16" s="16" customFormat="1" ht="15" x14ac:dyDescent="0.25">
      <c r="A28" s="17">
        <v>9</v>
      </c>
      <c r="B28" s="61"/>
      <c r="C28" s="20" t="str">
        <f>РАСЧЕТ!C13</f>
        <v>ПАЗ 32053-70</v>
      </c>
      <c r="D28" s="14" t="str">
        <f>РАСЧЕТ!D13</f>
        <v>М598КР 186</v>
      </c>
      <c r="E28" s="14">
        <f>РАСЧЕТ!E13</f>
        <v>2024</v>
      </c>
      <c r="F28" s="14">
        <f>РАСЧЕТ!F13</f>
        <v>122.4</v>
      </c>
      <c r="G28" s="14" t="str">
        <f>РАСЧЕТ!G13</f>
        <v>г.Югорск</v>
      </c>
      <c r="H28" s="17" t="str">
        <f>РАСЧЕТ!H13</f>
        <v>D</v>
      </c>
      <c r="I28" s="18">
        <f>РАСЧЕТ!I13</f>
        <v>46378</v>
      </c>
      <c r="J28" s="44">
        <f>'РАСЧЕТ дополнит'!J13</f>
        <v>8145</v>
      </c>
      <c r="K28" s="45">
        <f>'РАСЧЕТ дополнит'!K13</f>
        <v>1.07</v>
      </c>
      <c r="L28" s="45">
        <f>'РАСЧЕТ дополнит'!L13</f>
        <v>0.53</v>
      </c>
      <c r="M28" s="45">
        <f>'РАСЧЕТ дополнит'!M13</f>
        <v>1</v>
      </c>
      <c r="N28" s="45">
        <f>'РАСЧЕТ дополнит'!N13</f>
        <v>1</v>
      </c>
      <c r="O28" s="45">
        <f>'РАСЧЕТ дополнит'!O13</f>
        <v>1.97</v>
      </c>
      <c r="P28" s="21">
        <f>'РАСЧЕТ дополнит'!P13</f>
        <v>9099.49</v>
      </c>
    </row>
    <row r="29" spans="1:16" s="16" customFormat="1" ht="15" x14ac:dyDescent="0.25">
      <c r="A29" s="17">
        <v>10</v>
      </c>
      <c r="B29" s="61"/>
      <c r="C29" s="20" t="str">
        <f>РАСЧЕТ!C14</f>
        <v>Toyota Hiace</v>
      </c>
      <c r="D29" s="14" t="str">
        <f>РАСЧЕТ!D14</f>
        <v>Е505ХМ 86</v>
      </c>
      <c r="E29" s="14">
        <f>РАСЧЕТ!E14</f>
        <v>2011</v>
      </c>
      <c r="F29" s="14">
        <f>РАСЧЕТ!F14</f>
        <v>151</v>
      </c>
      <c r="G29" s="14" t="str">
        <f>РАСЧЕТ!G14</f>
        <v>г.Югорск</v>
      </c>
      <c r="H29" s="17" t="str">
        <f>РАСЧЕТ!H14</f>
        <v>D</v>
      </c>
      <c r="I29" s="18">
        <f>РАСЧЕТ!I14</f>
        <v>46259</v>
      </c>
      <c r="J29" s="44">
        <f>'РАСЧЕТ дополнит'!J14</f>
        <v>7995.49</v>
      </c>
      <c r="K29" s="45">
        <f>'РАСЧЕТ дополнит'!K14</f>
        <v>1.07</v>
      </c>
      <c r="L29" s="45">
        <f>'РАСЧЕТ дополнит'!L14</f>
        <v>0.53</v>
      </c>
      <c r="M29" s="45">
        <f>'РАСЧЕТ дополнит'!M14</f>
        <v>1</v>
      </c>
      <c r="N29" s="45">
        <f>'РАСЧЕТ дополнит'!N14</f>
        <v>1</v>
      </c>
      <c r="O29" s="45">
        <f>'РАСЧЕТ дополнит'!O14</f>
        <v>1.97</v>
      </c>
      <c r="P29" s="21">
        <f>'РАСЧЕТ дополнит'!P14</f>
        <v>8932.4599999999991</v>
      </c>
    </row>
    <row r="30" spans="1:16" s="16" customFormat="1" ht="15" x14ac:dyDescent="0.25">
      <c r="A30" s="17">
        <v>11</v>
      </c>
      <c r="B30" s="61"/>
      <c r="C30" s="20" t="str">
        <f>РАСЧЕТ!C15</f>
        <v>Toyota Camry</v>
      </c>
      <c r="D30" s="14" t="str">
        <f>РАСЧЕТ!D15</f>
        <v>А174КУ 186</v>
      </c>
      <c r="E30" s="14">
        <f>РАСЧЕТ!E15</f>
        <v>2017</v>
      </c>
      <c r="F30" s="14">
        <f>РАСЧЕТ!F15</f>
        <v>181</v>
      </c>
      <c r="G30" s="14" t="str">
        <f>РАСЧЕТ!G15</f>
        <v>г.Югорск</v>
      </c>
      <c r="H30" s="17" t="str">
        <f>РАСЧЕТ!H15</f>
        <v>B</v>
      </c>
      <c r="I30" s="18">
        <f>РАСЧЕТ!I15</f>
        <v>46257</v>
      </c>
      <c r="J30" s="44">
        <f>'РАСЧЕТ дополнит'!J15</f>
        <v>5700</v>
      </c>
      <c r="K30" s="45">
        <f>'РАСЧЕТ дополнит'!K15</f>
        <v>1.07</v>
      </c>
      <c r="L30" s="45">
        <f>'РАСЧЕТ дополнит'!L15</f>
        <v>0.53</v>
      </c>
      <c r="M30" s="45">
        <f>'РАСЧЕТ дополнит'!M15</f>
        <v>1</v>
      </c>
      <c r="N30" s="47">
        <f>'РАСЧЕТ дополнит'!N15</f>
        <v>1.6</v>
      </c>
      <c r="O30" s="45">
        <f>'РАСЧЕТ дополнит'!O15</f>
        <v>1.97</v>
      </c>
      <c r="P30" s="21">
        <f>'РАСЧЕТ дополнит'!P15</f>
        <v>10188.75</v>
      </c>
    </row>
    <row r="31" spans="1:16" s="16" customFormat="1" ht="15" x14ac:dyDescent="0.25">
      <c r="A31" s="17">
        <v>12</v>
      </c>
      <c r="B31" s="61"/>
      <c r="C31" s="41" t="str">
        <f>РАСЧЕТ!C16</f>
        <v>Toyota Land Cruiser 200</v>
      </c>
      <c r="D31" s="14" t="str">
        <f>РАСЧЕТ!D16</f>
        <v>Р002СР 86</v>
      </c>
      <c r="E31" s="14">
        <f>РАСЧЕТ!E16</f>
        <v>2007</v>
      </c>
      <c r="F31" s="14">
        <f>РАСЧЕТ!F16</f>
        <v>288</v>
      </c>
      <c r="G31" s="14" t="str">
        <f>РАСЧЕТ!G16</f>
        <v>г.Югорск</v>
      </c>
      <c r="H31" s="17" t="str">
        <f>РАСЧЕТ!H16</f>
        <v>B</v>
      </c>
      <c r="I31" s="18">
        <f>РАСЧЕТ!I16</f>
        <v>46344</v>
      </c>
      <c r="J31" s="44">
        <f>'РАСЧЕТ дополнит'!J16</f>
        <v>5700</v>
      </c>
      <c r="K31" s="45">
        <f>'РАСЧЕТ дополнит'!K16</f>
        <v>1.07</v>
      </c>
      <c r="L31" s="45">
        <f>'РАСЧЕТ дополнит'!L16</f>
        <v>0.53</v>
      </c>
      <c r="M31" s="45">
        <f>'РАСЧЕТ дополнит'!M16</f>
        <v>1</v>
      </c>
      <c r="N31" s="47">
        <f>'РАСЧЕТ дополнит'!N16</f>
        <v>1.6</v>
      </c>
      <c r="O31" s="45">
        <f>'РАСЧЕТ дополнит'!O16</f>
        <v>1.97</v>
      </c>
      <c r="P31" s="21">
        <f>'РАСЧЕТ дополнит'!P16</f>
        <v>10188.75</v>
      </c>
    </row>
    <row r="32" spans="1:16" s="16" customFormat="1" ht="15" x14ac:dyDescent="0.25">
      <c r="A32" s="17">
        <v>13</v>
      </c>
      <c r="B32" s="62"/>
      <c r="C32" s="20" t="str">
        <f>РАСЧЕТ!C17</f>
        <v>Газель A66R33</v>
      </c>
      <c r="D32" s="14" t="str">
        <f>РАСЧЕТ!D17</f>
        <v>М593КР 186</v>
      </c>
      <c r="E32" s="14">
        <f>РАСЧЕТ!E17</f>
        <v>2024</v>
      </c>
      <c r="F32" s="14">
        <f>РАСЧЕТ!F17</f>
        <v>106.7</v>
      </c>
      <c r="G32" s="14" t="str">
        <f>РАСЧЕТ!G17</f>
        <v>г.Югорск</v>
      </c>
      <c r="H32" s="17" t="str">
        <f>РАСЧЕТ!H17</f>
        <v>D</v>
      </c>
      <c r="I32" s="18">
        <f>РАСЧЕТ!I17</f>
        <v>46378</v>
      </c>
      <c r="J32" s="44">
        <f>'РАСЧЕТ дополнит'!J17</f>
        <v>8145</v>
      </c>
      <c r="K32" s="45">
        <f>'РАСЧЕТ дополнит'!K17</f>
        <v>1.07</v>
      </c>
      <c r="L32" s="45">
        <f>'РАСЧЕТ дополнит'!L17</f>
        <v>0.53</v>
      </c>
      <c r="M32" s="45">
        <f>'РАСЧЕТ дополнит'!M17</f>
        <v>1</v>
      </c>
      <c r="N32" s="45">
        <f>'РАСЧЕТ дополнит'!N17</f>
        <v>1</v>
      </c>
      <c r="O32" s="45">
        <f>'РАСЧЕТ дополнит'!O17</f>
        <v>1.97</v>
      </c>
      <c r="P32" s="21">
        <f>'РАСЧЕТ дополнит'!P17</f>
        <v>9099.49</v>
      </c>
    </row>
    <row r="33" spans="1:16" s="3" customFormat="1" ht="15.75" x14ac:dyDescent="0.25">
      <c r="A33" s="63" t="s">
        <v>63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5"/>
      <c r="P33" s="50">
        <f>SUM(P20:P32)</f>
        <v>119417.79</v>
      </c>
    </row>
    <row r="34" spans="1:16" ht="15.75" x14ac:dyDescent="0.25">
      <c r="A34" s="7"/>
      <c r="B34" s="7"/>
      <c r="C34" s="7"/>
      <c r="D34" s="7"/>
      <c r="E34" s="7"/>
      <c r="F34" s="8"/>
      <c r="G34" s="8"/>
      <c r="H34" s="1"/>
      <c r="I34" s="1"/>
    </row>
    <row r="35" spans="1:16" ht="28.5" customHeight="1" x14ac:dyDescent="0.25">
      <c r="A35" s="66" t="s">
        <v>64</v>
      </c>
      <c r="B35" s="66"/>
      <c r="C35" s="66"/>
      <c r="D35" s="66"/>
      <c r="E35" s="66"/>
      <c r="F35" s="66"/>
      <c r="G35" s="66"/>
      <c r="H35" s="66"/>
      <c r="I35" s="66"/>
      <c r="J35" s="23">
        <v>119417.79</v>
      </c>
      <c r="K35" s="67" t="s">
        <v>65</v>
      </c>
      <c r="L35" s="68"/>
      <c r="M35" s="68"/>
      <c r="N35" s="68"/>
      <c r="O35" s="68"/>
      <c r="P35" s="68"/>
    </row>
    <row r="36" spans="1:16" ht="15.75" x14ac:dyDescent="0.25">
      <c r="A36" s="9"/>
      <c r="C36" s="9"/>
      <c r="D36" s="9"/>
      <c r="E36" s="9"/>
      <c r="F36" s="9"/>
      <c r="G36" s="9"/>
      <c r="I36" s="1"/>
    </row>
    <row r="37" spans="1:16" ht="15.75" x14ac:dyDescent="0.25">
      <c r="B37" s="9"/>
      <c r="C37" s="9"/>
      <c r="D37" s="9"/>
      <c r="E37" s="9"/>
      <c r="F37" s="9"/>
      <c r="G37" s="9"/>
      <c r="H37" s="1"/>
      <c r="I37" s="1"/>
    </row>
    <row r="38" spans="1:16" ht="15.75" x14ac:dyDescent="0.25">
      <c r="A38" s="51" t="s">
        <v>54</v>
      </c>
      <c r="B38" s="52"/>
      <c r="C38" s="52"/>
      <c r="D38" s="10"/>
      <c r="E38" s="10"/>
      <c r="F38" s="10" t="s">
        <v>55</v>
      </c>
      <c r="G38" s="7"/>
      <c r="H38" s="1"/>
      <c r="I38" s="1"/>
    </row>
    <row r="39" spans="1:16" x14ac:dyDescent="0.25">
      <c r="H39" s="1"/>
      <c r="I39" s="1"/>
    </row>
    <row r="40" spans="1:16" x14ac:dyDescent="0.25">
      <c r="H40" s="1"/>
      <c r="I40" s="1"/>
    </row>
    <row r="41" spans="1:16" x14ac:dyDescent="0.25">
      <c r="H41" s="1"/>
      <c r="I41" s="1"/>
    </row>
    <row r="42" spans="1:16" x14ac:dyDescent="0.25">
      <c r="H42" s="1"/>
      <c r="I42" s="1"/>
    </row>
    <row r="43" spans="1:16" x14ac:dyDescent="0.25">
      <c r="H43" s="1"/>
      <c r="I43" s="1"/>
    </row>
    <row r="44" spans="1:16" x14ac:dyDescent="0.25">
      <c r="H44" s="1"/>
      <c r="I44" s="1"/>
    </row>
    <row r="45" spans="1:16" x14ac:dyDescent="0.25">
      <c r="H45" s="1"/>
      <c r="I45" s="1"/>
    </row>
    <row r="46" spans="1:16" x14ac:dyDescent="0.25">
      <c r="H46" s="1"/>
      <c r="I46" s="1"/>
    </row>
    <row r="47" spans="1:16" x14ac:dyDescent="0.25">
      <c r="H47" s="1"/>
      <c r="I47" s="1"/>
    </row>
    <row r="48" spans="1:16" x14ac:dyDescent="0.25"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4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A1576" s="1"/>
      <c r="B1576" s="1"/>
      <c r="C1576" s="1"/>
      <c r="D1576" s="1"/>
      <c r="E1576" s="1"/>
      <c r="F1576" s="1"/>
      <c r="G1576" s="1"/>
      <c r="H1576" s="1"/>
      <c r="I1576" s="1"/>
    </row>
    <row r="1577" spans="1:9" x14ac:dyDescent="0.25">
      <c r="A1577" s="1"/>
      <c r="B1577" s="1"/>
      <c r="C1577" s="1"/>
      <c r="D1577" s="1"/>
      <c r="E1577" s="1"/>
      <c r="F1577" s="1"/>
      <c r="G1577" s="1"/>
      <c r="H1577" s="1"/>
      <c r="I1577" s="1"/>
    </row>
    <row r="1578" spans="1:9" x14ac:dyDescent="0.25">
      <c r="A1578" s="1"/>
      <c r="B1578" s="1"/>
      <c r="C1578" s="1"/>
      <c r="D1578" s="1"/>
      <c r="E1578" s="1"/>
      <c r="F1578" s="1"/>
      <c r="G1578" s="1"/>
      <c r="H1578" s="1"/>
      <c r="I1578" s="1"/>
    </row>
    <row r="1579" spans="1:9" x14ac:dyDescent="0.25">
      <c r="A1579" s="1"/>
      <c r="B1579" s="1"/>
      <c r="C1579" s="1"/>
      <c r="D1579" s="1"/>
      <c r="E1579" s="1"/>
      <c r="F1579" s="1"/>
      <c r="G1579" s="1"/>
      <c r="H1579" s="1"/>
      <c r="I1579" s="1"/>
    </row>
    <row r="1580" spans="1:9" x14ac:dyDescent="0.25">
      <c r="A1580" s="1"/>
      <c r="B1580" s="1"/>
      <c r="C1580" s="1"/>
      <c r="D1580" s="1"/>
      <c r="E1580" s="1"/>
      <c r="F1580" s="1"/>
      <c r="G1580" s="1"/>
      <c r="H1580" s="1"/>
      <c r="I1580" s="1"/>
    </row>
    <row r="1581" spans="1:9" x14ac:dyDescent="0.25">
      <c r="A1581" s="1"/>
      <c r="B1581" s="1"/>
      <c r="C1581" s="1"/>
      <c r="D1581" s="1"/>
      <c r="E1581" s="1"/>
      <c r="F1581" s="1"/>
      <c r="G1581" s="1"/>
      <c r="H1581" s="1"/>
      <c r="I1581" s="1"/>
    </row>
    <row r="1582" spans="1:9" x14ac:dyDescent="0.25">
      <c r="A1582" s="1"/>
      <c r="B1582" s="1"/>
      <c r="C1582" s="1"/>
      <c r="D1582" s="1"/>
      <c r="E1582" s="1"/>
      <c r="F1582" s="1"/>
      <c r="G1582" s="1"/>
      <c r="H1582" s="1"/>
      <c r="I1582" s="1"/>
    </row>
    <row r="1583" spans="1:9" x14ac:dyDescent="0.25">
      <c r="A1583" s="1"/>
      <c r="B1583" s="1"/>
      <c r="C1583" s="1"/>
      <c r="D1583" s="1"/>
      <c r="E1583" s="1"/>
      <c r="F1583" s="1"/>
      <c r="G1583" s="1"/>
      <c r="H1583" s="1"/>
      <c r="I1583" s="1"/>
    </row>
    <row r="1584" spans="1:9" x14ac:dyDescent="0.25">
      <c r="A1584" s="1"/>
      <c r="B1584" s="1"/>
      <c r="C1584" s="1"/>
      <c r="D1584" s="1"/>
      <c r="E1584" s="1"/>
      <c r="F1584" s="1"/>
      <c r="G1584" s="1"/>
      <c r="H1584" s="1"/>
      <c r="I1584" s="1"/>
    </row>
    <row r="1585" spans="1:9" x14ac:dyDescent="0.25">
      <c r="A1585" s="1"/>
      <c r="B1585" s="1"/>
      <c r="C1585" s="1"/>
      <c r="D1585" s="1"/>
      <c r="E1585" s="1"/>
      <c r="F1585" s="1"/>
      <c r="G1585" s="1"/>
      <c r="H1585" s="1"/>
      <c r="I1585" s="1"/>
    </row>
    <row r="1586" spans="1:9" x14ac:dyDescent="0.25">
      <c r="A1586" s="1"/>
      <c r="B1586" s="1"/>
      <c r="C1586" s="1"/>
      <c r="D1586" s="1"/>
      <c r="E1586" s="1"/>
      <c r="F1586" s="1"/>
      <c r="G1586" s="1"/>
      <c r="H1586" s="1"/>
      <c r="I1586" s="1"/>
    </row>
    <row r="1587" spans="1:9" x14ac:dyDescent="0.25">
      <c r="A1587" s="1"/>
      <c r="B1587" s="1"/>
      <c r="C1587" s="1"/>
      <c r="D1587" s="1"/>
      <c r="E1587" s="1"/>
      <c r="F1587" s="1"/>
      <c r="G1587" s="1"/>
      <c r="H1587" s="1"/>
      <c r="I1587" s="1"/>
    </row>
    <row r="1588" spans="1:9" x14ac:dyDescent="0.25">
      <c r="A1588" s="1"/>
      <c r="B1588" s="1"/>
      <c r="C1588" s="1"/>
      <c r="D1588" s="1"/>
      <c r="E1588" s="1"/>
      <c r="F1588" s="1"/>
      <c r="G1588" s="1"/>
      <c r="H1588" s="1"/>
      <c r="I1588" s="1"/>
    </row>
    <row r="1589" spans="1:9" x14ac:dyDescent="0.25">
      <c r="A1589" s="1"/>
      <c r="B1589" s="1"/>
      <c r="C1589" s="1"/>
      <c r="D1589" s="1"/>
      <c r="E1589" s="1"/>
      <c r="F1589" s="1"/>
      <c r="G1589" s="1"/>
      <c r="H1589" s="1"/>
      <c r="I1589" s="1"/>
    </row>
    <row r="1590" spans="1:9" x14ac:dyDescent="0.25">
      <c r="A1590" s="1"/>
      <c r="B1590" s="1"/>
      <c r="C1590" s="1"/>
      <c r="D1590" s="1"/>
      <c r="E1590" s="1"/>
      <c r="F1590" s="1"/>
      <c r="G1590" s="1"/>
      <c r="H1590" s="1"/>
      <c r="I1590" s="1"/>
    </row>
    <row r="1591" spans="1:9" x14ac:dyDescent="0.25">
      <c r="H1591" s="1"/>
      <c r="I1591" s="1"/>
    </row>
    <row r="1592" spans="1:9" x14ac:dyDescent="0.25">
      <c r="H1592" s="1"/>
      <c r="I1592" s="1"/>
    </row>
    <row r="1593" spans="1:9" x14ac:dyDescent="0.25">
      <c r="A1593" s="1"/>
      <c r="B1593" s="1"/>
      <c r="C1593" s="1"/>
      <c r="D1593" s="1"/>
      <c r="E1593" s="1"/>
      <c r="F1593" s="1"/>
      <c r="G1593" s="1"/>
      <c r="H1593" s="1"/>
      <c r="I1593" s="1"/>
    </row>
    <row r="1594" spans="1:9" x14ac:dyDescent="0.25">
      <c r="A1594" s="1"/>
      <c r="B1594" s="1"/>
      <c r="C1594" s="1"/>
      <c r="D1594" s="1"/>
      <c r="E1594" s="1"/>
      <c r="F1594" s="1"/>
      <c r="G1594" s="1"/>
      <c r="H1594" s="1"/>
      <c r="I1594" s="1"/>
    </row>
    <row r="1595" spans="1:9" x14ac:dyDescent="0.25">
      <c r="A1595" s="1"/>
      <c r="B1595" s="1"/>
      <c r="C1595" s="1"/>
      <c r="D1595" s="1"/>
      <c r="E1595" s="1"/>
      <c r="F1595" s="1"/>
      <c r="G1595" s="1"/>
      <c r="H1595" s="1"/>
      <c r="I1595" s="1"/>
    </row>
    <row r="1596" spans="1:9" x14ac:dyDescent="0.25">
      <c r="A1596" s="1"/>
      <c r="B1596" s="1"/>
      <c r="C1596" s="1"/>
      <c r="D1596" s="1"/>
      <c r="E1596" s="1"/>
      <c r="F1596" s="1"/>
      <c r="G1596" s="1"/>
      <c r="H1596" s="1"/>
      <c r="I1596" s="1"/>
    </row>
    <row r="1597" spans="1:9" x14ac:dyDescent="0.25">
      <c r="A1597" s="1"/>
      <c r="B1597" s="1"/>
      <c r="C1597" s="1"/>
      <c r="D1597" s="1"/>
      <c r="E1597" s="1"/>
      <c r="F1597" s="1"/>
      <c r="G1597" s="1"/>
      <c r="H1597" s="1"/>
      <c r="I1597" s="1"/>
    </row>
    <row r="1598" spans="1:9" x14ac:dyDescent="0.25">
      <c r="A1598" s="1"/>
      <c r="B1598" s="1"/>
      <c r="C1598" s="1"/>
      <c r="D1598" s="1"/>
      <c r="E1598" s="1"/>
      <c r="F1598" s="1"/>
      <c r="G1598" s="1"/>
      <c r="H1598" s="1"/>
      <c r="I1598" s="1"/>
    </row>
    <row r="1599" spans="1:9" x14ac:dyDescent="0.25">
      <c r="A1599" s="1"/>
      <c r="B1599" s="1"/>
      <c r="C1599" s="1"/>
      <c r="D1599" s="1"/>
      <c r="E1599" s="1"/>
      <c r="F1599" s="1"/>
      <c r="G1599" s="1"/>
      <c r="H1599" s="1"/>
      <c r="I1599" s="1"/>
    </row>
    <row r="1600" spans="1:9" x14ac:dyDescent="0.25">
      <c r="A1600" s="1"/>
      <c r="B1600" s="1"/>
      <c r="C1600" s="1"/>
      <c r="D1600" s="1"/>
      <c r="E1600" s="1"/>
      <c r="F1600" s="1"/>
      <c r="G1600" s="1"/>
      <c r="H1600" s="1"/>
      <c r="I1600" s="1"/>
    </row>
    <row r="1601" spans="1:9" x14ac:dyDescent="0.25">
      <c r="A1601" s="1"/>
      <c r="B1601" s="1"/>
      <c r="C1601" s="1"/>
      <c r="D1601" s="1"/>
      <c r="E1601" s="1"/>
      <c r="F1601" s="1"/>
      <c r="G1601" s="1"/>
      <c r="H1601" s="1"/>
      <c r="I1601" s="1"/>
    </row>
    <row r="1602" spans="1:9" x14ac:dyDescent="0.25">
      <c r="A1602" s="1"/>
      <c r="B1602" s="1"/>
      <c r="C1602" s="1"/>
      <c r="D1602" s="1"/>
      <c r="E1602" s="1"/>
      <c r="F1602" s="1"/>
      <c r="G1602" s="1"/>
      <c r="H1602" s="1"/>
      <c r="I1602" s="1"/>
    </row>
    <row r="1603" spans="1:9" x14ac:dyDescent="0.25">
      <c r="A1603" s="1"/>
      <c r="B1603" s="1"/>
      <c r="C1603" s="1"/>
      <c r="D1603" s="1"/>
      <c r="E1603" s="1"/>
      <c r="F1603" s="1"/>
      <c r="G1603" s="1"/>
      <c r="H1603" s="1"/>
      <c r="I1603" s="1"/>
    </row>
    <row r="1604" spans="1:9" x14ac:dyDescent="0.25">
      <c r="A1604" s="1"/>
      <c r="B1604" s="1"/>
      <c r="C1604" s="1"/>
      <c r="D1604" s="1"/>
      <c r="E1604" s="1"/>
      <c r="F1604" s="1"/>
      <c r="G1604" s="1"/>
      <c r="H1604" s="1"/>
      <c r="I1604" s="1"/>
    </row>
    <row r="1605" spans="1:9" x14ac:dyDescent="0.25">
      <c r="A1605" s="1"/>
      <c r="B1605" s="1"/>
      <c r="C1605" s="1"/>
      <c r="D1605" s="1"/>
      <c r="E1605" s="1"/>
      <c r="F1605" s="1"/>
      <c r="G1605" s="1"/>
      <c r="H1605" s="1"/>
      <c r="I1605" s="1"/>
    </row>
  </sheetData>
  <mergeCells count="24">
    <mergeCell ref="A11:P11"/>
    <mergeCell ref="E1:G2"/>
    <mergeCell ref="M1:P1"/>
    <mergeCell ref="M2:P2"/>
    <mergeCell ref="A3:P3"/>
    <mergeCell ref="A4:P4"/>
    <mergeCell ref="A5:P5"/>
    <mergeCell ref="A6:P6"/>
    <mergeCell ref="A7:P7"/>
    <mergeCell ref="A8:P8"/>
    <mergeCell ref="A9:P9"/>
    <mergeCell ref="A10:P10"/>
    <mergeCell ref="A38:C38"/>
    <mergeCell ref="A12:P12"/>
    <mergeCell ref="A13:P13"/>
    <mergeCell ref="A14:P14"/>
    <mergeCell ref="A15:P15"/>
    <mergeCell ref="A16:P16"/>
    <mergeCell ref="A17:G17"/>
    <mergeCell ref="A18:P18"/>
    <mergeCell ref="B20:B32"/>
    <mergeCell ref="A33:O33"/>
    <mergeCell ref="A35:I35"/>
    <mergeCell ref="K35:P35"/>
  </mergeCells>
  <pageMargins left="0.39370078740157483" right="0.19685039370078741" top="0.59055118110236227" bottom="0.55118110236220474" header="0.51181102362204722" footer="0.51181102362204722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90"/>
  <sheetViews>
    <sheetView zoomScaleNormal="100" zoomScaleSheetLayoutView="90" workbookViewId="0">
      <selection activeCell="G31" sqref="G31"/>
    </sheetView>
  </sheetViews>
  <sheetFormatPr defaultRowHeight="12.75" x14ac:dyDescent="0.25"/>
  <cols>
    <col min="1" max="1" width="3.625" style="2" customWidth="1"/>
    <col min="2" max="2" width="14.375" style="2" customWidth="1"/>
    <col min="3" max="3" width="20.875" style="2" customWidth="1"/>
    <col min="4" max="4" width="11.125" style="2" customWidth="1"/>
    <col min="5" max="5" width="8.25" style="2" customWidth="1"/>
    <col min="6" max="6" width="8.125" style="2" customWidth="1"/>
    <col min="7" max="7" width="8.875" style="2" customWidth="1"/>
    <col min="8" max="8" width="9" style="5"/>
    <col min="9" max="9" width="10" style="6" customWidth="1"/>
    <col min="10" max="10" width="11.5" style="1" customWidth="1"/>
    <col min="11" max="12" width="9" style="1"/>
    <col min="13" max="13" width="13" style="1" customWidth="1"/>
    <col min="14" max="15" width="9" style="1"/>
    <col min="16" max="16" width="12.125" style="1" customWidth="1"/>
    <col min="17" max="17" width="10.375" style="1" bestFit="1" customWidth="1"/>
    <col min="18" max="18" width="9.375" style="1" bestFit="1" customWidth="1"/>
    <col min="19" max="16384" width="9" style="1"/>
  </cols>
  <sheetData>
    <row r="1" spans="1:18" s="27" customFormat="1" ht="15" x14ac:dyDescent="0.25">
      <c r="A1" s="28"/>
      <c r="B1" s="28"/>
      <c r="C1" s="28"/>
      <c r="D1" s="28"/>
      <c r="E1" s="69"/>
      <c r="F1" s="70"/>
      <c r="G1" s="70"/>
      <c r="H1" s="24"/>
      <c r="I1" s="25"/>
      <c r="J1" s="28"/>
      <c r="K1" s="28"/>
      <c r="L1" s="28"/>
      <c r="M1" s="71" t="s">
        <v>1</v>
      </c>
      <c r="N1" s="71"/>
      <c r="O1" s="71"/>
      <c r="P1" s="72"/>
    </row>
    <row r="2" spans="1:18" s="27" customFormat="1" ht="15" x14ac:dyDescent="0.25">
      <c r="A2" s="28"/>
      <c r="B2" s="28"/>
      <c r="C2" s="28"/>
      <c r="D2" s="28"/>
      <c r="E2" s="70"/>
      <c r="F2" s="70"/>
      <c r="G2" s="70"/>
      <c r="H2" s="24"/>
      <c r="I2" s="25"/>
      <c r="J2" s="28"/>
      <c r="K2" s="28"/>
      <c r="L2" s="28"/>
      <c r="M2" s="71" t="s">
        <v>25</v>
      </c>
      <c r="N2" s="71"/>
      <c r="O2" s="71"/>
      <c r="P2" s="72"/>
    </row>
    <row r="3" spans="1:18" s="16" customFormat="1" ht="15" x14ac:dyDescent="0.25">
      <c r="A3" s="57" t="s">
        <v>8</v>
      </c>
      <c r="B3" s="57"/>
      <c r="C3" s="57"/>
      <c r="D3" s="57"/>
      <c r="E3" s="57"/>
      <c r="F3" s="57"/>
      <c r="G3" s="57"/>
      <c r="H3" s="58"/>
      <c r="I3" s="58"/>
      <c r="J3" s="58"/>
      <c r="K3" s="58"/>
      <c r="L3" s="58"/>
      <c r="M3" s="58"/>
      <c r="N3" s="58"/>
      <c r="O3" s="58"/>
      <c r="P3" s="58"/>
    </row>
    <row r="4" spans="1:18" s="13" customFormat="1" ht="102" x14ac:dyDescent="0.25">
      <c r="A4" s="12" t="s">
        <v>14</v>
      </c>
      <c r="B4" s="12" t="s">
        <v>15</v>
      </c>
      <c r="C4" s="12" t="s">
        <v>16</v>
      </c>
      <c r="D4" s="12" t="s">
        <v>38</v>
      </c>
      <c r="E4" s="12" t="s">
        <v>17</v>
      </c>
      <c r="F4" s="12" t="s">
        <v>32</v>
      </c>
      <c r="G4" s="12" t="s">
        <v>31</v>
      </c>
      <c r="H4" s="12" t="s">
        <v>18</v>
      </c>
      <c r="I4" s="11" t="s">
        <v>37</v>
      </c>
      <c r="J4" s="12" t="s">
        <v>19</v>
      </c>
      <c r="K4" s="12" t="s">
        <v>20</v>
      </c>
      <c r="L4" s="12" t="s">
        <v>36</v>
      </c>
      <c r="M4" s="12" t="s">
        <v>21</v>
      </c>
      <c r="N4" s="12" t="s">
        <v>22</v>
      </c>
      <c r="O4" s="12" t="s">
        <v>23</v>
      </c>
      <c r="P4" s="12" t="s">
        <v>24</v>
      </c>
    </row>
    <row r="5" spans="1:18" s="16" customFormat="1" ht="20.25" customHeight="1" x14ac:dyDescent="0.25">
      <c r="A5" s="14">
        <v>1</v>
      </c>
      <c r="B5" s="59" t="s">
        <v>26</v>
      </c>
      <c r="C5" s="20" t="s">
        <v>33</v>
      </c>
      <c r="D5" s="14" t="s">
        <v>43</v>
      </c>
      <c r="E5" s="31">
        <v>2017</v>
      </c>
      <c r="F5" s="31">
        <v>150</v>
      </c>
      <c r="G5" s="14" t="s">
        <v>30</v>
      </c>
      <c r="H5" s="31" t="s">
        <v>29</v>
      </c>
      <c r="I5" s="32">
        <v>46381</v>
      </c>
      <c r="J5" s="44">
        <v>6580</v>
      </c>
      <c r="K5" s="45">
        <v>1.07</v>
      </c>
      <c r="L5" s="45">
        <v>0.53</v>
      </c>
      <c r="M5" s="45">
        <v>1</v>
      </c>
      <c r="N5" s="45">
        <v>1.4</v>
      </c>
      <c r="O5" s="45">
        <v>1.97</v>
      </c>
      <c r="P5" s="46">
        <f t="shared" ref="P5:P17" si="0">J5*K5*L5*M5*N5*O5</f>
        <v>10291.530000000001</v>
      </c>
      <c r="Q5" s="34"/>
      <c r="R5" s="35"/>
    </row>
    <row r="6" spans="1:18" s="16" customFormat="1" ht="16.5" customHeight="1" x14ac:dyDescent="0.25">
      <c r="A6" s="17">
        <v>2</v>
      </c>
      <c r="B6" s="82"/>
      <c r="C6" s="19" t="s">
        <v>33</v>
      </c>
      <c r="D6" s="14" t="s">
        <v>44</v>
      </c>
      <c r="E6" s="31">
        <v>2006</v>
      </c>
      <c r="F6" s="31">
        <v>167</v>
      </c>
      <c r="G6" s="14" t="s">
        <v>30</v>
      </c>
      <c r="H6" s="31" t="s">
        <v>29</v>
      </c>
      <c r="I6" s="32">
        <v>46373</v>
      </c>
      <c r="J6" s="44">
        <v>6580</v>
      </c>
      <c r="K6" s="45">
        <v>1.07</v>
      </c>
      <c r="L6" s="45">
        <v>0.53</v>
      </c>
      <c r="M6" s="45">
        <v>1</v>
      </c>
      <c r="N6" s="45">
        <v>1.6</v>
      </c>
      <c r="O6" s="45">
        <v>1.97</v>
      </c>
      <c r="P6" s="46">
        <f t="shared" si="0"/>
        <v>11761.74</v>
      </c>
      <c r="Q6" s="34"/>
      <c r="R6" s="35"/>
    </row>
    <row r="7" spans="1:18" s="16" customFormat="1" ht="15.75" x14ac:dyDescent="0.25">
      <c r="A7" s="17">
        <v>3</v>
      </c>
      <c r="B7" s="82"/>
      <c r="C7" s="15" t="s">
        <v>39</v>
      </c>
      <c r="D7" s="14" t="s">
        <v>45</v>
      </c>
      <c r="E7" s="31">
        <v>2011</v>
      </c>
      <c r="F7" s="31">
        <v>107</v>
      </c>
      <c r="G7" s="14" t="s">
        <v>30</v>
      </c>
      <c r="H7" s="31" t="s">
        <v>29</v>
      </c>
      <c r="I7" s="32">
        <v>46381</v>
      </c>
      <c r="J7" s="44">
        <v>6580</v>
      </c>
      <c r="K7" s="45">
        <v>1.07</v>
      </c>
      <c r="L7" s="45">
        <v>0.53</v>
      </c>
      <c r="M7" s="45">
        <v>1</v>
      </c>
      <c r="N7" s="45">
        <v>1.2</v>
      </c>
      <c r="O7" s="45">
        <v>1.97</v>
      </c>
      <c r="P7" s="46">
        <f t="shared" si="0"/>
        <v>8821.31</v>
      </c>
      <c r="Q7" s="34"/>
      <c r="R7" s="35"/>
    </row>
    <row r="8" spans="1:18" s="16" customFormat="1" ht="15.75" x14ac:dyDescent="0.25">
      <c r="A8" s="17">
        <v>4</v>
      </c>
      <c r="B8" s="82"/>
      <c r="C8" s="22" t="s">
        <v>34</v>
      </c>
      <c r="D8" s="14" t="s">
        <v>46</v>
      </c>
      <c r="E8" s="31">
        <v>2011</v>
      </c>
      <c r="F8" s="31">
        <v>151</v>
      </c>
      <c r="G8" s="14" t="s">
        <v>30</v>
      </c>
      <c r="H8" s="31" t="s">
        <v>28</v>
      </c>
      <c r="I8" s="32">
        <v>46381</v>
      </c>
      <c r="J8" s="44">
        <v>7846</v>
      </c>
      <c r="K8" s="45">
        <v>1.07</v>
      </c>
      <c r="L8" s="45">
        <v>0.53</v>
      </c>
      <c r="M8" s="45">
        <v>1</v>
      </c>
      <c r="N8" s="45">
        <v>1</v>
      </c>
      <c r="O8" s="45">
        <v>1.97</v>
      </c>
      <c r="P8" s="46">
        <f t="shared" si="0"/>
        <v>8765.4500000000007</v>
      </c>
      <c r="Q8" s="34"/>
      <c r="R8" s="35"/>
    </row>
    <row r="9" spans="1:18" s="16" customFormat="1" ht="15.75" x14ac:dyDescent="0.25">
      <c r="A9" s="17">
        <v>5</v>
      </c>
      <c r="B9" s="82"/>
      <c r="C9" s="22" t="s">
        <v>34</v>
      </c>
      <c r="D9" s="14" t="s">
        <v>47</v>
      </c>
      <c r="E9" s="31">
        <v>2010</v>
      </c>
      <c r="F9" s="31">
        <v>151</v>
      </c>
      <c r="G9" s="14" t="s">
        <v>30</v>
      </c>
      <c r="H9" s="31" t="s">
        <v>28</v>
      </c>
      <c r="I9" s="32">
        <v>46381</v>
      </c>
      <c r="J9" s="44">
        <v>7846</v>
      </c>
      <c r="K9" s="45">
        <v>1.07</v>
      </c>
      <c r="L9" s="45">
        <v>0.53</v>
      </c>
      <c r="M9" s="45">
        <v>1</v>
      </c>
      <c r="N9" s="45">
        <v>1</v>
      </c>
      <c r="O9" s="45">
        <v>1.97</v>
      </c>
      <c r="P9" s="46">
        <f t="shared" si="0"/>
        <v>8765.4500000000007</v>
      </c>
      <c r="Q9" s="34"/>
      <c r="R9" s="35"/>
    </row>
    <row r="10" spans="1:18" s="16" customFormat="1" ht="15.75" x14ac:dyDescent="0.25">
      <c r="A10" s="17">
        <v>6</v>
      </c>
      <c r="B10" s="82"/>
      <c r="C10" s="22" t="s">
        <v>40</v>
      </c>
      <c r="D10" s="14" t="s">
        <v>48</v>
      </c>
      <c r="E10" s="31">
        <v>2018</v>
      </c>
      <c r="F10" s="31">
        <v>169</v>
      </c>
      <c r="G10" s="14" t="s">
        <v>30</v>
      </c>
      <c r="H10" s="31" t="s">
        <v>28</v>
      </c>
      <c r="I10" s="32">
        <v>46381</v>
      </c>
      <c r="J10" s="44">
        <v>9805</v>
      </c>
      <c r="K10" s="45">
        <v>1.07</v>
      </c>
      <c r="L10" s="45">
        <v>0.53</v>
      </c>
      <c r="M10" s="45">
        <v>1</v>
      </c>
      <c r="N10" s="45">
        <v>1</v>
      </c>
      <c r="O10" s="45">
        <v>1.97</v>
      </c>
      <c r="P10" s="46">
        <f t="shared" si="0"/>
        <v>10954.02</v>
      </c>
      <c r="Q10" s="34"/>
      <c r="R10" s="35"/>
    </row>
    <row r="11" spans="1:18" s="16" customFormat="1" ht="15.75" x14ac:dyDescent="0.25">
      <c r="A11" s="17">
        <v>7</v>
      </c>
      <c r="B11" s="82"/>
      <c r="C11" s="22" t="s">
        <v>27</v>
      </c>
      <c r="D11" s="14" t="s">
        <v>49</v>
      </c>
      <c r="E11" s="31">
        <v>2018</v>
      </c>
      <c r="F11" s="31">
        <v>122.4</v>
      </c>
      <c r="G11" s="14" t="s">
        <v>30</v>
      </c>
      <c r="H11" s="31" t="s">
        <v>28</v>
      </c>
      <c r="I11" s="32">
        <v>46381</v>
      </c>
      <c r="J11" s="44">
        <v>9805</v>
      </c>
      <c r="K11" s="45">
        <v>1.07</v>
      </c>
      <c r="L11" s="45">
        <v>0.53</v>
      </c>
      <c r="M11" s="45">
        <v>1</v>
      </c>
      <c r="N11" s="45">
        <v>1</v>
      </c>
      <c r="O11" s="45">
        <v>1.97</v>
      </c>
      <c r="P11" s="46">
        <f t="shared" si="0"/>
        <v>10954.02</v>
      </c>
      <c r="Q11" s="34"/>
      <c r="R11" s="35"/>
    </row>
    <row r="12" spans="1:18" s="16" customFormat="1" ht="15.75" x14ac:dyDescent="0.25">
      <c r="A12" s="17">
        <v>8</v>
      </c>
      <c r="B12" s="82"/>
      <c r="C12" s="22" t="s">
        <v>41</v>
      </c>
      <c r="D12" s="14" t="s">
        <v>50</v>
      </c>
      <c r="E12" s="31">
        <v>2024</v>
      </c>
      <c r="F12" s="31">
        <v>168.9</v>
      </c>
      <c r="G12" s="14" t="s">
        <v>30</v>
      </c>
      <c r="H12" s="31" t="s">
        <v>28</v>
      </c>
      <c r="I12" s="32">
        <v>46378</v>
      </c>
      <c r="J12" s="44">
        <v>9805</v>
      </c>
      <c r="K12" s="45">
        <v>1.07</v>
      </c>
      <c r="L12" s="45">
        <v>0.53</v>
      </c>
      <c r="M12" s="45">
        <v>1</v>
      </c>
      <c r="N12" s="45">
        <v>1</v>
      </c>
      <c r="O12" s="45">
        <v>1.97</v>
      </c>
      <c r="P12" s="46">
        <f t="shared" si="0"/>
        <v>10954.02</v>
      </c>
      <c r="Q12" s="34"/>
      <c r="R12" s="35"/>
    </row>
    <row r="13" spans="1:18" s="16" customFormat="1" ht="15.75" x14ac:dyDescent="0.25">
      <c r="A13" s="17">
        <v>9</v>
      </c>
      <c r="B13" s="82"/>
      <c r="C13" s="22" t="s">
        <v>27</v>
      </c>
      <c r="D13" s="14" t="s">
        <v>51</v>
      </c>
      <c r="E13" s="31">
        <v>2024</v>
      </c>
      <c r="F13" s="31">
        <v>122.4</v>
      </c>
      <c r="G13" s="14" t="s">
        <v>30</v>
      </c>
      <c r="H13" s="31" t="s">
        <v>28</v>
      </c>
      <c r="I13" s="32">
        <v>46378</v>
      </c>
      <c r="J13" s="44">
        <v>9805</v>
      </c>
      <c r="K13" s="45">
        <v>1.07</v>
      </c>
      <c r="L13" s="45">
        <v>0.53</v>
      </c>
      <c r="M13" s="45">
        <v>1</v>
      </c>
      <c r="N13" s="45">
        <v>1</v>
      </c>
      <c r="O13" s="45">
        <v>1.97</v>
      </c>
      <c r="P13" s="46">
        <f t="shared" si="0"/>
        <v>10954.02</v>
      </c>
      <c r="Q13" s="34"/>
      <c r="R13" s="35"/>
    </row>
    <row r="14" spans="1:18" s="16" customFormat="1" ht="15.75" x14ac:dyDescent="0.25">
      <c r="A14" s="17">
        <v>10</v>
      </c>
      <c r="B14" s="82"/>
      <c r="C14" s="20" t="s">
        <v>34</v>
      </c>
      <c r="D14" s="14" t="s">
        <v>56</v>
      </c>
      <c r="E14" s="14">
        <v>2011</v>
      </c>
      <c r="F14" s="14">
        <v>151</v>
      </c>
      <c r="G14" s="14" t="s">
        <v>30</v>
      </c>
      <c r="H14" s="17" t="s">
        <v>28</v>
      </c>
      <c r="I14" s="18">
        <v>46259</v>
      </c>
      <c r="J14" s="44">
        <v>7846</v>
      </c>
      <c r="K14" s="45">
        <v>1.07</v>
      </c>
      <c r="L14" s="45">
        <v>0.53</v>
      </c>
      <c r="M14" s="45">
        <v>1</v>
      </c>
      <c r="N14" s="45">
        <v>1</v>
      </c>
      <c r="O14" s="45">
        <v>1.97</v>
      </c>
      <c r="P14" s="46">
        <f t="shared" si="0"/>
        <v>8765.4500000000007</v>
      </c>
      <c r="Q14" s="34"/>
      <c r="R14" s="35"/>
    </row>
    <row r="15" spans="1:18" s="16" customFormat="1" ht="15.75" x14ac:dyDescent="0.25">
      <c r="A15" s="17">
        <v>11</v>
      </c>
      <c r="B15" s="82"/>
      <c r="C15" s="20" t="s">
        <v>33</v>
      </c>
      <c r="D15" s="14" t="s">
        <v>57</v>
      </c>
      <c r="E15" s="14">
        <v>2017</v>
      </c>
      <c r="F15" s="14">
        <v>181</v>
      </c>
      <c r="G15" s="14" t="s">
        <v>30</v>
      </c>
      <c r="H15" s="17" t="s">
        <v>29</v>
      </c>
      <c r="I15" s="18">
        <v>46257</v>
      </c>
      <c r="J15" s="44">
        <v>6580</v>
      </c>
      <c r="K15" s="45">
        <v>1.07</v>
      </c>
      <c r="L15" s="45">
        <v>0.53</v>
      </c>
      <c r="M15" s="45">
        <v>1</v>
      </c>
      <c r="N15" s="47">
        <v>1.6</v>
      </c>
      <c r="O15" s="45">
        <v>1.97</v>
      </c>
      <c r="P15" s="46">
        <f t="shared" si="0"/>
        <v>11761.74</v>
      </c>
      <c r="Q15" s="34"/>
      <c r="R15" s="35"/>
    </row>
    <row r="16" spans="1:18" s="16" customFormat="1" ht="15.75" x14ac:dyDescent="0.25">
      <c r="A16" s="17">
        <v>12</v>
      </c>
      <c r="B16" s="82"/>
      <c r="C16" s="41" t="s">
        <v>58</v>
      </c>
      <c r="D16" s="14" t="s">
        <v>59</v>
      </c>
      <c r="E16" s="14">
        <v>2007</v>
      </c>
      <c r="F16" s="14">
        <v>288</v>
      </c>
      <c r="G16" s="14" t="s">
        <v>30</v>
      </c>
      <c r="H16" s="17" t="s">
        <v>29</v>
      </c>
      <c r="I16" s="18">
        <v>46344</v>
      </c>
      <c r="J16" s="44">
        <v>6580</v>
      </c>
      <c r="K16" s="45">
        <v>1.07</v>
      </c>
      <c r="L16" s="45">
        <v>0.53</v>
      </c>
      <c r="M16" s="45">
        <v>1</v>
      </c>
      <c r="N16" s="47">
        <v>1.6</v>
      </c>
      <c r="O16" s="45">
        <v>1.97</v>
      </c>
      <c r="P16" s="46">
        <f t="shared" si="0"/>
        <v>11761.74</v>
      </c>
      <c r="Q16" s="34"/>
      <c r="R16" s="35"/>
    </row>
    <row r="17" spans="1:18" s="16" customFormat="1" ht="15.75" x14ac:dyDescent="0.25">
      <c r="A17" s="17">
        <v>13</v>
      </c>
      <c r="B17" s="83"/>
      <c r="C17" s="22" t="s">
        <v>42</v>
      </c>
      <c r="D17" s="14" t="s">
        <v>52</v>
      </c>
      <c r="E17" s="31">
        <v>2024</v>
      </c>
      <c r="F17" s="31">
        <v>106.7</v>
      </c>
      <c r="G17" s="14" t="s">
        <v>30</v>
      </c>
      <c r="H17" s="31" t="s">
        <v>28</v>
      </c>
      <c r="I17" s="32">
        <v>46378</v>
      </c>
      <c r="J17" s="44">
        <v>9805</v>
      </c>
      <c r="K17" s="45">
        <v>1.07</v>
      </c>
      <c r="L17" s="45">
        <v>0.53</v>
      </c>
      <c r="M17" s="45">
        <v>1</v>
      </c>
      <c r="N17" s="45">
        <v>1</v>
      </c>
      <c r="O17" s="45">
        <v>1.97</v>
      </c>
      <c r="P17" s="46">
        <f t="shared" si="0"/>
        <v>10954.02</v>
      </c>
      <c r="Q17" s="34"/>
      <c r="R17" s="35"/>
    </row>
    <row r="18" spans="1:18" s="3" customFormat="1" ht="15.75" x14ac:dyDescent="0.25">
      <c r="A18" s="63" t="s">
        <v>2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5"/>
      <c r="P18" s="33">
        <f>SUM(P5:P17)</f>
        <v>135464.51</v>
      </c>
    </row>
    <row r="19" spans="1:18" ht="15.75" x14ac:dyDescent="0.2">
      <c r="A19" s="7"/>
      <c r="B19" s="7"/>
      <c r="C19" s="7"/>
      <c r="D19" s="7"/>
      <c r="E19" s="7"/>
      <c r="F19" s="8"/>
      <c r="G19" s="8"/>
      <c r="H19" s="1"/>
      <c r="I19" s="1"/>
      <c r="P19" s="29"/>
    </row>
    <row r="20" spans="1:18" ht="15.75" x14ac:dyDescent="0.25">
      <c r="A20" s="80" t="s">
        <v>0</v>
      </c>
      <c r="B20" s="80"/>
      <c r="C20" s="80"/>
      <c r="D20" s="80"/>
      <c r="E20" s="80"/>
      <c r="F20" s="80"/>
      <c r="G20" s="80"/>
      <c r="H20" s="80"/>
      <c r="I20" s="80"/>
      <c r="J20" s="23">
        <f>P18</f>
        <v>135464.51</v>
      </c>
      <c r="K20" s="81" t="s">
        <v>60</v>
      </c>
      <c r="L20" s="52"/>
      <c r="M20" s="52"/>
      <c r="N20" s="52"/>
      <c r="O20" s="52"/>
      <c r="P20" s="52"/>
    </row>
    <row r="21" spans="1:18" ht="15.75" x14ac:dyDescent="0.25">
      <c r="A21" s="9"/>
      <c r="C21" s="9"/>
      <c r="D21" s="9"/>
      <c r="E21" s="9"/>
      <c r="F21" s="9"/>
      <c r="G21" s="9"/>
      <c r="I21" s="1"/>
    </row>
    <row r="22" spans="1:18" ht="15.75" x14ac:dyDescent="0.25">
      <c r="B22" s="9"/>
      <c r="C22" s="9"/>
      <c r="D22" s="9"/>
      <c r="E22" s="9"/>
      <c r="F22" s="9"/>
      <c r="G22" s="9"/>
      <c r="H22" s="1"/>
      <c r="I22" s="1"/>
    </row>
    <row r="23" spans="1:18" ht="15.75" x14ac:dyDescent="0.25">
      <c r="A23" s="51" t="s">
        <v>54</v>
      </c>
      <c r="B23" s="51"/>
      <c r="C23" s="51"/>
      <c r="D23" s="10"/>
      <c r="E23" s="10"/>
      <c r="F23" s="10" t="s">
        <v>55</v>
      </c>
      <c r="G23" s="7"/>
      <c r="H23" s="1"/>
      <c r="I23" s="1"/>
    </row>
    <row r="24" spans="1:18" x14ac:dyDescent="0.25">
      <c r="H24" s="1"/>
      <c r="I24" s="1"/>
    </row>
    <row r="25" spans="1:18" ht="15" x14ac:dyDescent="0.25">
      <c r="H25" s="1"/>
      <c r="I25" s="1"/>
      <c r="J25" s="36"/>
      <c r="K25" s="37"/>
      <c r="L25" s="37"/>
      <c r="M25" s="37"/>
      <c r="N25" s="37"/>
      <c r="O25" s="37"/>
      <c r="P25" s="30"/>
    </row>
    <row r="26" spans="1:18" ht="15" x14ac:dyDescent="0.25">
      <c r="H26" s="1"/>
      <c r="I26" s="1"/>
      <c r="J26" s="38"/>
      <c r="K26" s="37"/>
      <c r="L26" s="37"/>
      <c r="M26" s="37"/>
      <c r="N26" s="37"/>
      <c r="O26" s="37"/>
      <c r="P26" s="30"/>
    </row>
    <row r="27" spans="1:18" ht="15" x14ac:dyDescent="0.25">
      <c r="H27" s="1"/>
      <c r="I27" s="1"/>
      <c r="J27" s="38"/>
      <c r="K27" s="37"/>
      <c r="L27" s="37"/>
      <c r="M27" s="37"/>
      <c r="N27" s="37"/>
      <c r="O27" s="37"/>
      <c r="P27" s="30"/>
    </row>
    <row r="28" spans="1:18" ht="15" x14ac:dyDescent="0.25">
      <c r="H28" s="1"/>
      <c r="I28" s="1"/>
      <c r="J28" s="36"/>
      <c r="K28" s="37"/>
      <c r="L28" s="37"/>
      <c r="M28" s="37"/>
      <c r="N28" s="37"/>
      <c r="O28" s="37"/>
      <c r="P28" s="30"/>
    </row>
    <row r="29" spans="1:18" ht="15" x14ac:dyDescent="0.25">
      <c r="H29" s="1"/>
      <c r="I29" s="1"/>
      <c r="J29" s="36"/>
      <c r="K29" s="37"/>
      <c r="L29" s="39"/>
      <c r="M29" s="37"/>
      <c r="N29" s="37"/>
      <c r="O29" s="37"/>
      <c r="P29" s="30"/>
    </row>
    <row r="30" spans="1:18" ht="15" x14ac:dyDescent="0.25">
      <c r="H30" s="1"/>
      <c r="I30" s="1"/>
      <c r="J30" s="36"/>
      <c r="K30" s="37"/>
      <c r="L30" s="39"/>
      <c r="M30" s="37"/>
      <c r="N30" s="37"/>
      <c r="O30" s="37"/>
      <c r="P30" s="30"/>
    </row>
    <row r="31" spans="1:18" ht="15" x14ac:dyDescent="0.25">
      <c r="H31" s="1"/>
      <c r="I31" s="1"/>
      <c r="J31" s="36"/>
      <c r="K31" s="37"/>
      <c r="L31" s="37"/>
      <c r="M31" s="37"/>
      <c r="N31" s="37"/>
      <c r="O31" s="37"/>
      <c r="P31" s="30"/>
    </row>
    <row r="32" spans="1:18" ht="15" x14ac:dyDescent="0.25">
      <c r="H32" s="1"/>
      <c r="I32" s="1"/>
      <c r="J32" s="36"/>
      <c r="K32" s="37"/>
      <c r="L32" s="37"/>
      <c r="M32" s="37"/>
      <c r="N32" s="37"/>
      <c r="O32" s="37"/>
      <c r="P32" s="30"/>
    </row>
    <row r="33" spans="1:16" ht="15" x14ac:dyDescent="0.25">
      <c r="H33" s="1"/>
      <c r="I33" s="1"/>
      <c r="J33" s="38"/>
      <c r="K33" s="37"/>
      <c r="L33" s="37"/>
      <c r="M33" s="37"/>
      <c r="N33" s="37"/>
      <c r="O33" s="37"/>
      <c r="P33" s="30"/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4"/>
      <c r="J34" s="40"/>
      <c r="K34" s="40"/>
      <c r="L34" s="40"/>
      <c r="M34" s="40"/>
      <c r="N34" s="40"/>
      <c r="O34" s="40"/>
      <c r="P34" s="4"/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40"/>
      <c r="K35" s="40"/>
      <c r="L35" s="40"/>
      <c r="M35" s="40"/>
      <c r="N35" s="40"/>
      <c r="O35" s="40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16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16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16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6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16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16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16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16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16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H1576" s="1"/>
      <c r="I1576" s="1"/>
    </row>
    <row r="1577" spans="1:9" x14ac:dyDescent="0.25">
      <c r="H1577" s="1"/>
      <c r="I1577" s="1"/>
    </row>
    <row r="1578" spans="1:9" x14ac:dyDescent="0.25">
      <c r="A1578" s="1"/>
      <c r="B1578" s="1"/>
      <c r="C1578" s="1"/>
      <c r="D1578" s="1"/>
      <c r="E1578" s="1"/>
      <c r="F1578" s="1"/>
      <c r="G1578" s="1"/>
      <c r="H1578" s="1"/>
      <c r="I1578" s="1"/>
    </row>
    <row r="1579" spans="1:9" x14ac:dyDescent="0.25">
      <c r="A1579" s="1"/>
      <c r="B1579" s="1"/>
      <c r="C1579" s="1"/>
      <c r="D1579" s="1"/>
      <c r="E1579" s="1"/>
      <c r="F1579" s="1"/>
      <c r="G1579" s="1"/>
      <c r="H1579" s="1"/>
      <c r="I1579" s="1"/>
    </row>
    <row r="1580" spans="1:9" x14ac:dyDescent="0.25">
      <c r="A1580" s="1"/>
      <c r="B1580" s="1"/>
      <c r="C1580" s="1"/>
      <c r="D1580" s="1"/>
      <c r="E1580" s="1"/>
      <c r="F1580" s="1"/>
      <c r="G1580" s="1"/>
      <c r="H1580" s="1"/>
      <c r="I1580" s="1"/>
    </row>
    <row r="1581" spans="1:9" x14ac:dyDescent="0.25">
      <c r="A1581" s="1"/>
      <c r="B1581" s="1"/>
      <c r="C1581" s="1"/>
      <c r="D1581" s="1"/>
      <c r="E1581" s="1"/>
      <c r="F1581" s="1"/>
      <c r="G1581" s="1"/>
      <c r="H1581" s="1"/>
      <c r="I1581" s="1"/>
    </row>
    <row r="1582" spans="1:9" x14ac:dyDescent="0.25">
      <c r="A1582" s="1"/>
      <c r="B1582" s="1"/>
      <c r="C1582" s="1"/>
      <c r="D1582" s="1"/>
      <c r="E1582" s="1"/>
      <c r="F1582" s="1"/>
      <c r="G1582" s="1"/>
      <c r="H1582" s="1"/>
      <c r="I1582" s="1"/>
    </row>
    <row r="1583" spans="1:9" x14ac:dyDescent="0.25">
      <c r="A1583" s="1"/>
      <c r="B1583" s="1"/>
      <c r="C1583" s="1"/>
      <c r="D1583" s="1"/>
      <c r="E1583" s="1"/>
      <c r="F1583" s="1"/>
      <c r="G1583" s="1"/>
      <c r="H1583" s="1"/>
      <c r="I1583" s="1"/>
    </row>
    <row r="1584" spans="1:9" x14ac:dyDescent="0.25">
      <c r="A1584" s="1"/>
      <c r="B1584" s="1"/>
      <c r="C1584" s="1"/>
      <c r="D1584" s="1"/>
      <c r="E1584" s="1"/>
      <c r="F1584" s="1"/>
      <c r="G1584" s="1"/>
      <c r="H1584" s="1"/>
      <c r="I1584" s="1"/>
    </row>
    <row r="1585" spans="1:9" x14ac:dyDescent="0.25">
      <c r="A1585" s="1"/>
      <c r="B1585" s="1"/>
      <c r="C1585" s="1"/>
      <c r="D1585" s="1"/>
      <c r="E1585" s="1"/>
      <c r="F1585" s="1"/>
      <c r="G1585" s="1"/>
      <c r="H1585" s="1"/>
      <c r="I1585" s="1"/>
    </row>
    <row r="1586" spans="1:9" x14ac:dyDescent="0.25">
      <c r="A1586" s="1"/>
      <c r="B1586" s="1"/>
      <c r="C1586" s="1"/>
      <c r="D1586" s="1"/>
      <c r="E1586" s="1"/>
      <c r="F1586" s="1"/>
      <c r="G1586" s="1"/>
      <c r="H1586" s="1"/>
      <c r="I1586" s="1"/>
    </row>
    <row r="1587" spans="1:9" x14ac:dyDescent="0.25">
      <c r="A1587" s="1"/>
      <c r="B1587" s="1"/>
      <c r="C1587" s="1"/>
      <c r="D1587" s="1"/>
      <c r="E1587" s="1"/>
      <c r="F1587" s="1"/>
      <c r="G1587" s="1"/>
      <c r="H1587" s="1"/>
      <c r="I1587" s="1"/>
    </row>
    <row r="1588" spans="1:9" x14ac:dyDescent="0.25">
      <c r="A1588" s="1"/>
      <c r="B1588" s="1"/>
      <c r="C1588" s="1"/>
      <c r="D1588" s="1"/>
      <c r="E1588" s="1"/>
      <c r="F1588" s="1"/>
      <c r="G1588" s="1"/>
      <c r="H1588" s="1"/>
      <c r="I1588" s="1"/>
    </row>
    <row r="1589" spans="1:9" x14ac:dyDescent="0.25">
      <c r="A1589" s="1"/>
      <c r="B1589" s="1"/>
      <c r="C1589" s="1"/>
      <c r="D1589" s="1"/>
      <c r="E1589" s="1"/>
      <c r="F1589" s="1"/>
      <c r="G1589" s="1"/>
      <c r="H1589" s="1"/>
      <c r="I1589" s="1"/>
    </row>
    <row r="1590" spans="1:9" x14ac:dyDescent="0.25">
      <c r="A1590" s="1"/>
      <c r="B1590" s="1"/>
      <c r="C1590" s="1"/>
      <c r="D1590" s="1"/>
      <c r="E1590" s="1"/>
      <c r="F1590" s="1"/>
      <c r="G1590" s="1"/>
      <c r="H1590" s="1"/>
      <c r="I1590" s="1"/>
    </row>
  </sheetData>
  <mergeCells count="9">
    <mergeCell ref="A23:C23"/>
    <mergeCell ref="E1:G2"/>
    <mergeCell ref="M1:P1"/>
    <mergeCell ref="M2:P2"/>
    <mergeCell ref="A3:P3"/>
    <mergeCell ref="A18:O18"/>
    <mergeCell ref="A20:I20"/>
    <mergeCell ref="K20:P20"/>
    <mergeCell ref="B5:B17"/>
  </mergeCells>
  <pageMargins left="0.39370078740157483" right="0.19685039370078741" top="0.59055118110236227" bottom="0.55118110236220474" header="0.51181102362204722" footer="0.51181102362204722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90"/>
  <sheetViews>
    <sheetView zoomScaleNormal="100" zoomScaleSheetLayoutView="90" workbookViewId="0">
      <selection activeCell="B31" sqref="B31"/>
    </sheetView>
  </sheetViews>
  <sheetFormatPr defaultRowHeight="12.75" x14ac:dyDescent="0.25"/>
  <cols>
    <col min="1" max="1" width="3.625" style="2" customWidth="1"/>
    <col min="2" max="2" width="14.375" style="2" customWidth="1"/>
    <col min="3" max="3" width="20.875" style="2" customWidth="1"/>
    <col min="4" max="4" width="11.125" style="2" customWidth="1"/>
    <col min="5" max="5" width="8.25" style="2" customWidth="1"/>
    <col min="6" max="6" width="8.125" style="2" customWidth="1"/>
    <col min="7" max="7" width="8.875" style="2" customWidth="1"/>
    <col min="8" max="8" width="9" style="5"/>
    <col min="9" max="9" width="10" style="6" customWidth="1"/>
    <col min="10" max="10" width="11.5" style="1" customWidth="1"/>
    <col min="11" max="12" width="9" style="1"/>
    <col min="13" max="13" width="13" style="1" customWidth="1"/>
    <col min="14" max="15" width="9" style="1"/>
    <col min="16" max="16" width="12.125" style="1" customWidth="1"/>
    <col min="17" max="17" width="10.375" style="1" bestFit="1" customWidth="1"/>
    <col min="18" max="18" width="9.375" style="1" bestFit="1" customWidth="1"/>
    <col min="19" max="16384" width="9" style="1"/>
  </cols>
  <sheetData>
    <row r="1" spans="1:18" s="48" customFormat="1" ht="15" x14ac:dyDescent="0.25">
      <c r="A1" s="49"/>
      <c r="B1" s="49"/>
      <c r="C1" s="49"/>
      <c r="D1" s="49"/>
      <c r="E1" s="69"/>
      <c r="F1" s="70"/>
      <c r="G1" s="70"/>
      <c r="H1" s="24"/>
      <c r="I1" s="25"/>
      <c r="J1" s="49"/>
      <c r="K1" s="49"/>
      <c r="L1" s="49"/>
      <c r="M1" s="71" t="s">
        <v>1</v>
      </c>
      <c r="N1" s="71"/>
      <c r="O1" s="71"/>
      <c r="P1" s="72"/>
    </row>
    <row r="2" spans="1:18" s="48" customFormat="1" ht="15" x14ac:dyDescent="0.25">
      <c r="A2" s="49"/>
      <c r="B2" s="49"/>
      <c r="C2" s="49"/>
      <c r="D2" s="49"/>
      <c r="E2" s="70"/>
      <c r="F2" s="70"/>
      <c r="G2" s="70"/>
      <c r="H2" s="24"/>
      <c r="I2" s="25"/>
      <c r="J2" s="49"/>
      <c r="K2" s="49"/>
      <c r="L2" s="49"/>
      <c r="M2" s="71" t="s">
        <v>25</v>
      </c>
      <c r="N2" s="71"/>
      <c r="O2" s="71"/>
      <c r="P2" s="72"/>
    </row>
    <row r="3" spans="1:18" s="16" customFormat="1" ht="15" x14ac:dyDescent="0.25">
      <c r="A3" s="57" t="s">
        <v>8</v>
      </c>
      <c r="B3" s="57"/>
      <c r="C3" s="57"/>
      <c r="D3" s="57"/>
      <c r="E3" s="57"/>
      <c r="F3" s="57"/>
      <c r="G3" s="57"/>
      <c r="H3" s="58"/>
      <c r="I3" s="58"/>
      <c r="J3" s="58"/>
      <c r="K3" s="58"/>
      <c r="L3" s="58"/>
      <c r="M3" s="58"/>
      <c r="N3" s="58"/>
      <c r="O3" s="58"/>
      <c r="P3" s="58"/>
    </row>
    <row r="4" spans="1:18" s="13" customFormat="1" ht="102" x14ac:dyDescent="0.25">
      <c r="A4" s="12" t="s">
        <v>14</v>
      </c>
      <c r="B4" s="12" t="s">
        <v>15</v>
      </c>
      <c r="C4" s="12" t="s">
        <v>16</v>
      </c>
      <c r="D4" s="12" t="s">
        <v>38</v>
      </c>
      <c r="E4" s="12" t="s">
        <v>17</v>
      </c>
      <c r="F4" s="12" t="s">
        <v>32</v>
      </c>
      <c r="G4" s="12" t="s">
        <v>31</v>
      </c>
      <c r="H4" s="12" t="s">
        <v>18</v>
      </c>
      <c r="I4" s="11" t="s">
        <v>37</v>
      </c>
      <c r="J4" s="12" t="s">
        <v>19</v>
      </c>
      <c r="K4" s="12" t="s">
        <v>20</v>
      </c>
      <c r="L4" s="12" t="s">
        <v>36</v>
      </c>
      <c r="M4" s="12" t="s">
        <v>21</v>
      </c>
      <c r="N4" s="12" t="s">
        <v>22</v>
      </c>
      <c r="O4" s="12" t="s">
        <v>23</v>
      </c>
      <c r="P4" s="12" t="s">
        <v>24</v>
      </c>
    </row>
    <row r="5" spans="1:18" s="16" customFormat="1" ht="20.25" customHeight="1" x14ac:dyDescent="0.25">
      <c r="A5" s="14">
        <v>1</v>
      </c>
      <c r="B5" s="59" t="s">
        <v>26</v>
      </c>
      <c r="C5" s="20" t="s">
        <v>33</v>
      </c>
      <c r="D5" s="14" t="s">
        <v>43</v>
      </c>
      <c r="E5" s="31">
        <v>2017</v>
      </c>
      <c r="F5" s="31">
        <v>150</v>
      </c>
      <c r="G5" s="14" t="s">
        <v>30</v>
      </c>
      <c r="H5" s="31" t="s">
        <v>29</v>
      </c>
      <c r="I5" s="32">
        <v>46381</v>
      </c>
      <c r="J5" s="44">
        <v>5700</v>
      </c>
      <c r="K5" s="45">
        <v>1.07</v>
      </c>
      <c r="L5" s="45">
        <v>0.53</v>
      </c>
      <c r="M5" s="45">
        <v>1</v>
      </c>
      <c r="N5" s="45">
        <v>1.4</v>
      </c>
      <c r="O5" s="45">
        <v>1.97</v>
      </c>
      <c r="P5" s="46">
        <f t="shared" ref="P5:P17" si="0">J5*K5*L5*M5*N5*O5</f>
        <v>8915.15</v>
      </c>
      <c r="Q5" s="34"/>
      <c r="R5" s="35"/>
    </row>
    <row r="6" spans="1:18" s="16" customFormat="1" ht="16.5" customHeight="1" x14ac:dyDescent="0.25">
      <c r="A6" s="17">
        <v>2</v>
      </c>
      <c r="B6" s="82"/>
      <c r="C6" s="19" t="s">
        <v>33</v>
      </c>
      <c r="D6" s="14" t="s">
        <v>44</v>
      </c>
      <c r="E6" s="31">
        <v>2006</v>
      </c>
      <c r="F6" s="31">
        <v>167</v>
      </c>
      <c r="G6" s="14" t="s">
        <v>30</v>
      </c>
      <c r="H6" s="31" t="s">
        <v>29</v>
      </c>
      <c r="I6" s="32">
        <v>46373</v>
      </c>
      <c r="J6" s="44">
        <v>5700</v>
      </c>
      <c r="K6" s="45">
        <v>1.07</v>
      </c>
      <c r="L6" s="45">
        <v>0.53</v>
      </c>
      <c r="M6" s="45">
        <v>1</v>
      </c>
      <c r="N6" s="45">
        <v>1.6</v>
      </c>
      <c r="O6" s="45">
        <v>1.97</v>
      </c>
      <c r="P6" s="46">
        <f t="shared" si="0"/>
        <v>10188.75</v>
      </c>
      <c r="Q6" s="34"/>
      <c r="R6" s="35"/>
    </row>
    <row r="7" spans="1:18" s="16" customFormat="1" ht="15.75" x14ac:dyDescent="0.25">
      <c r="A7" s="17">
        <v>3</v>
      </c>
      <c r="B7" s="82"/>
      <c r="C7" s="15" t="s">
        <v>39</v>
      </c>
      <c r="D7" s="14" t="s">
        <v>45</v>
      </c>
      <c r="E7" s="31">
        <v>2011</v>
      </c>
      <c r="F7" s="31">
        <v>107</v>
      </c>
      <c r="G7" s="14" t="s">
        <v>30</v>
      </c>
      <c r="H7" s="31" t="s">
        <v>29</v>
      </c>
      <c r="I7" s="32">
        <v>46381</v>
      </c>
      <c r="J7" s="44">
        <v>5700</v>
      </c>
      <c r="K7" s="45">
        <v>1.07</v>
      </c>
      <c r="L7" s="45">
        <v>0.53</v>
      </c>
      <c r="M7" s="45">
        <v>1</v>
      </c>
      <c r="N7" s="45">
        <v>1.2</v>
      </c>
      <c r="O7" s="45">
        <v>1.97</v>
      </c>
      <c r="P7" s="46">
        <f t="shared" si="0"/>
        <v>7641.56</v>
      </c>
      <c r="Q7" s="34"/>
      <c r="R7" s="35"/>
    </row>
    <row r="8" spans="1:18" s="16" customFormat="1" ht="15.75" x14ac:dyDescent="0.25">
      <c r="A8" s="17">
        <v>4</v>
      </c>
      <c r="B8" s="82"/>
      <c r="C8" s="22" t="s">
        <v>34</v>
      </c>
      <c r="D8" s="14" t="s">
        <v>46</v>
      </c>
      <c r="E8" s="31">
        <v>2011</v>
      </c>
      <c r="F8" s="31">
        <v>151</v>
      </c>
      <c r="G8" s="14" t="s">
        <v>30</v>
      </c>
      <c r="H8" s="31" t="s">
        <v>28</v>
      </c>
      <c r="I8" s="32">
        <v>46381</v>
      </c>
      <c r="J8" s="44">
        <v>7995.49</v>
      </c>
      <c r="K8" s="45">
        <v>1.07</v>
      </c>
      <c r="L8" s="45">
        <v>0.53</v>
      </c>
      <c r="M8" s="45">
        <v>1</v>
      </c>
      <c r="N8" s="45">
        <v>1</v>
      </c>
      <c r="O8" s="45">
        <v>1.97</v>
      </c>
      <c r="P8" s="46">
        <f t="shared" si="0"/>
        <v>8932.4599999999991</v>
      </c>
      <c r="Q8" s="34"/>
      <c r="R8" s="35"/>
    </row>
    <row r="9" spans="1:18" s="16" customFormat="1" ht="15.75" x14ac:dyDescent="0.25">
      <c r="A9" s="17">
        <v>5</v>
      </c>
      <c r="B9" s="82"/>
      <c r="C9" s="22" t="s">
        <v>34</v>
      </c>
      <c r="D9" s="14" t="s">
        <v>47</v>
      </c>
      <c r="E9" s="31">
        <v>2010</v>
      </c>
      <c r="F9" s="31">
        <v>151</v>
      </c>
      <c r="G9" s="14" t="s">
        <v>30</v>
      </c>
      <c r="H9" s="31" t="s">
        <v>28</v>
      </c>
      <c r="I9" s="32">
        <v>46381</v>
      </c>
      <c r="J9" s="44">
        <v>7995.49</v>
      </c>
      <c r="K9" s="45">
        <v>1.07</v>
      </c>
      <c r="L9" s="45">
        <v>0.53</v>
      </c>
      <c r="M9" s="45">
        <v>1</v>
      </c>
      <c r="N9" s="45">
        <v>1</v>
      </c>
      <c r="O9" s="45">
        <v>1.97</v>
      </c>
      <c r="P9" s="46">
        <f t="shared" si="0"/>
        <v>8932.4599999999991</v>
      </c>
      <c r="Q9" s="34"/>
      <c r="R9" s="35"/>
    </row>
    <row r="10" spans="1:18" s="16" customFormat="1" ht="15.75" x14ac:dyDescent="0.25">
      <c r="A10" s="17">
        <v>6</v>
      </c>
      <c r="B10" s="82"/>
      <c r="C10" s="22" t="s">
        <v>40</v>
      </c>
      <c r="D10" s="14" t="s">
        <v>48</v>
      </c>
      <c r="E10" s="31">
        <v>2018</v>
      </c>
      <c r="F10" s="31">
        <v>169</v>
      </c>
      <c r="G10" s="14" t="s">
        <v>30</v>
      </c>
      <c r="H10" s="31" t="s">
        <v>28</v>
      </c>
      <c r="I10" s="32">
        <v>46381</v>
      </c>
      <c r="J10" s="44">
        <v>8145</v>
      </c>
      <c r="K10" s="45">
        <v>1.07</v>
      </c>
      <c r="L10" s="45">
        <v>0.53</v>
      </c>
      <c r="M10" s="45">
        <v>1</v>
      </c>
      <c r="N10" s="45">
        <v>1</v>
      </c>
      <c r="O10" s="45">
        <v>1.97</v>
      </c>
      <c r="P10" s="46">
        <f t="shared" si="0"/>
        <v>9099.49</v>
      </c>
      <c r="Q10" s="34"/>
      <c r="R10" s="35"/>
    </row>
    <row r="11" spans="1:18" s="16" customFormat="1" ht="15.75" x14ac:dyDescent="0.25">
      <c r="A11" s="17">
        <v>7</v>
      </c>
      <c r="B11" s="82"/>
      <c r="C11" s="22" t="s">
        <v>27</v>
      </c>
      <c r="D11" s="14" t="s">
        <v>49</v>
      </c>
      <c r="E11" s="31">
        <v>2018</v>
      </c>
      <c r="F11" s="31">
        <v>122.4</v>
      </c>
      <c r="G11" s="14" t="s">
        <v>30</v>
      </c>
      <c r="H11" s="31" t="s">
        <v>28</v>
      </c>
      <c r="I11" s="32">
        <v>46381</v>
      </c>
      <c r="J11" s="44">
        <v>8145</v>
      </c>
      <c r="K11" s="45">
        <v>1.07</v>
      </c>
      <c r="L11" s="45">
        <v>0.53</v>
      </c>
      <c r="M11" s="45">
        <v>1</v>
      </c>
      <c r="N11" s="45">
        <v>1</v>
      </c>
      <c r="O11" s="45">
        <v>1.97</v>
      </c>
      <c r="P11" s="46">
        <f t="shared" si="0"/>
        <v>9099.49</v>
      </c>
      <c r="Q11" s="34"/>
      <c r="R11" s="35"/>
    </row>
    <row r="12" spans="1:18" s="16" customFormat="1" ht="15.75" x14ac:dyDescent="0.25">
      <c r="A12" s="17">
        <v>8</v>
      </c>
      <c r="B12" s="82"/>
      <c r="C12" s="22" t="s">
        <v>41</v>
      </c>
      <c r="D12" s="14" t="s">
        <v>50</v>
      </c>
      <c r="E12" s="31">
        <v>2024</v>
      </c>
      <c r="F12" s="31">
        <v>168.9</v>
      </c>
      <c r="G12" s="14" t="s">
        <v>30</v>
      </c>
      <c r="H12" s="31" t="s">
        <v>28</v>
      </c>
      <c r="I12" s="32">
        <v>46378</v>
      </c>
      <c r="J12" s="44">
        <v>8145</v>
      </c>
      <c r="K12" s="45">
        <v>1.07</v>
      </c>
      <c r="L12" s="45">
        <v>0.53</v>
      </c>
      <c r="M12" s="45">
        <v>1</v>
      </c>
      <c r="N12" s="45">
        <v>1</v>
      </c>
      <c r="O12" s="45">
        <v>1.97</v>
      </c>
      <c r="P12" s="46">
        <f t="shared" si="0"/>
        <v>9099.49</v>
      </c>
      <c r="Q12" s="34"/>
      <c r="R12" s="35"/>
    </row>
    <row r="13" spans="1:18" s="16" customFormat="1" ht="15.75" x14ac:dyDescent="0.25">
      <c r="A13" s="17">
        <v>9</v>
      </c>
      <c r="B13" s="82"/>
      <c r="C13" s="22" t="s">
        <v>27</v>
      </c>
      <c r="D13" s="14" t="s">
        <v>51</v>
      </c>
      <c r="E13" s="31">
        <v>2024</v>
      </c>
      <c r="F13" s="31">
        <v>122.4</v>
      </c>
      <c r="G13" s="14" t="s">
        <v>30</v>
      </c>
      <c r="H13" s="31" t="s">
        <v>28</v>
      </c>
      <c r="I13" s="32">
        <v>46378</v>
      </c>
      <c r="J13" s="44">
        <v>8145</v>
      </c>
      <c r="K13" s="45">
        <v>1.07</v>
      </c>
      <c r="L13" s="45">
        <v>0.53</v>
      </c>
      <c r="M13" s="45">
        <v>1</v>
      </c>
      <c r="N13" s="45">
        <v>1</v>
      </c>
      <c r="O13" s="45">
        <v>1.97</v>
      </c>
      <c r="P13" s="46">
        <f t="shared" si="0"/>
        <v>9099.49</v>
      </c>
      <c r="Q13" s="34"/>
      <c r="R13" s="35"/>
    </row>
    <row r="14" spans="1:18" s="16" customFormat="1" ht="15.75" x14ac:dyDescent="0.25">
      <c r="A14" s="17">
        <v>10</v>
      </c>
      <c r="B14" s="82"/>
      <c r="C14" s="20" t="s">
        <v>34</v>
      </c>
      <c r="D14" s="14" t="s">
        <v>56</v>
      </c>
      <c r="E14" s="14">
        <v>2011</v>
      </c>
      <c r="F14" s="14">
        <v>151</v>
      </c>
      <c r="G14" s="14" t="s">
        <v>30</v>
      </c>
      <c r="H14" s="17" t="s">
        <v>28</v>
      </c>
      <c r="I14" s="18">
        <v>46259</v>
      </c>
      <c r="J14" s="44">
        <v>7995.49</v>
      </c>
      <c r="K14" s="45">
        <v>1.07</v>
      </c>
      <c r="L14" s="45">
        <v>0.53</v>
      </c>
      <c r="M14" s="45">
        <v>1</v>
      </c>
      <c r="N14" s="45">
        <v>1</v>
      </c>
      <c r="O14" s="45">
        <v>1.97</v>
      </c>
      <c r="P14" s="46">
        <f t="shared" si="0"/>
        <v>8932.4599999999991</v>
      </c>
      <c r="Q14" s="34"/>
      <c r="R14" s="35"/>
    </row>
    <row r="15" spans="1:18" s="16" customFormat="1" ht="15.75" x14ac:dyDescent="0.25">
      <c r="A15" s="17">
        <v>11</v>
      </c>
      <c r="B15" s="82"/>
      <c r="C15" s="20" t="s">
        <v>33</v>
      </c>
      <c r="D15" s="14" t="s">
        <v>57</v>
      </c>
      <c r="E15" s="14">
        <v>2017</v>
      </c>
      <c r="F15" s="14">
        <v>181</v>
      </c>
      <c r="G15" s="14" t="s">
        <v>30</v>
      </c>
      <c r="H15" s="17" t="s">
        <v>29</v>
      </c>
      <c r="I15" s="18">
        <v>46257</v>
      </c>
      <c r="J15" s="44">
        <v>5700</v>
      </c>
      <c r="K15" s="45">
        <v>1.07</v>
      </c>
      <c r="L15" s="45">
        <v>0.53</v>
      </c>
      <c r="M15" s="45">
        <v>1</v>
      </c>
      <c r="N15" s="47">
        <v>1.6</v>
      </c>
      <c r="O15" s="45">
        <v>1.97</v>
      </c>
      <c r="P15" s="46">
        <f t="shared" si="0"/>
        <v>10188.75</v>
      </c>
      <c r="Q15" s="34"/>
      <c r="R15" s="35"/>
    </row>
    <row r="16" spans="1:18" s="16" customFormat="1" ht="15.75" x14ac:dyDescent="0.25">
      <c r="A16" s="17">
        <v>12</v>
      </c>
      <c r="B16" s="82"/>
      <c r="C16" s="41" t="s">
        <v>58</v>
      </c>
      <c r="D16" s="14" t="s">
        <v>59</v>
      </c>
      <c r="E16" s="14">
        <v>2007</v>
      </c>
      <c r="F16" s="14">
        <v>288</v>
      </c>
      <c r="G16" s="14" t="s">
        <v>30</v>
      </c>
      <c r="H16" s="17" t="s">
        <v>29</v>
      </c>
      <c r="I16" s="18">
        <v>46344</v>
      </c>
      <c r="J16" s="44">
        <v>5700</v>
      </c>
      <c r="K16" s="45">
        <v>1.07</v>
      </c>
      <c r="L16" s="45">
        <v>0.53</v>
      </c>
      <c r="M16" s="45">
        <v>1</v>
      </c>
      <c r="N16" s="47">
        <v>1.6</v>
      </c>
      <c r="O16" s="45">
        <v>1.97</v>
      </c>
      <c r="P16" s="46">
        <f t="shared" si="0"/>
        <v>10188.75</v>
      </c>
      <c r="Q16" s="34"/>
      <c r="R16" s="35"/>
    </row>
    <row r="17" spans="1:18" s="16" customFormat="1" ht="15.75" x14ac:dyDescent="0.25">
      <c r="A17" s="17">
        <v>13</v>
      </c>
      <c r="B17" s="83"/>
      <c r="C17" s="22" t="s">
        <v>42</v>
      </c>
      <c r="D17" s="14" t="s">
        <v>52</v>
      </c>
      <c r="E17" s="31">
        <v>2024</v>
      </c>
      <c r="F17" s="31">
        <v>106.7</v>
      </c>
      <c r="G17" s="14" t="s">
        <v>30</v>
      </c>
      <c r="H17" s="31" t="s">
        <v>28</v>
      </c>
      <c r="I17" s="32">
        <v>46378</v>
      </c>
      <c r="J17" s="44">
        <v>8145</v>
      </c>
      <c r="K17" s="45">
        <v>1.07</v>
      </c>
      <c r="L17" s="45">
        <v>0.53</v>
      </c>
      <c r="M17" s="45">
        <v>1</v>
      </c>
      <c r="N17" s="45">
        <v>1</v>
      </c>
      <c r="O17" s="45">
        <v>1.97</v>
      </c>
      <c r="P17" s="46">
        <f t="shared" si="0"/>
        <v>9099.49</v>
      </c>
      <c r="Q17" s="34"/>
      <c r="R17" s="35"/>
    </row>
    <row r="18" spans="1:18" s="3" customFormat="1" ht="15.75" x14ac:dyDescent="0.25">
      <c r="A18" s="63" t="s">
        <v>2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5"/>
      <c r="P18" s="33">
        <f>SUM(P5:P17)</f>
        <v>119417.79</v>
      </c>
    </row>
    <row r="19" spans="1:18" ht="15.75" x14ac:dyDescent="0.2">
      <c r="A19" s="7"/>
      <c r="B19" s="7"/>
      <c r="C19" s="7"/>
      <c r="D19" s="7"/>
      <c r="E19" s="7"/>
      <c r="F19" s="8"/>
      <c r="G19" s="8"/>
      <c r="H19" s="1"/>
      <c r="I19" s="1"/>
      <c r="P19" s="29"/>
    </row>
    <row r="20" spans="1:18" ht="15.75" x14ac:dyDescent="0.25">
      <c r="A20" s="80" t="s">
        <v>0</v>
      </c>
      <c r="B20" s="80"/>
      <c r="C20" s="80"/>
      <c r="D20" s="80"/>
      <c r="E20" s="80"/>
      <c r="F20" s="80"/>
      <c r="G20" s="80"/>
      <c r="H20" s="80"/>
      <c r="I20" s="80"/>
      <c r="J20" s="23">
        <f>P18</f>
        <v>119417.79</v>
      </c>
      <c r="K20" s="81" t="s">
        <v>60</v>
      </c>
      <c r="L20" s="52"/>
      <c r="M20" s="52"/>
      <c r="N20" s="52"/>
      <c r="O20" s="52"/>
      <c r="P20" s="52"/>
    </row>
    <row r="21" spans="1:18" ht="15.75" x14ac:dyDescent="0.25">
      <c r="A21" s="9"/>
      <c r="C21" s="9"/>
      <c r="D21" s="9"/>
      <c r="E21" s="9"/>
      <c r="F21" s="9"/>
      <c r="G21" s="9"/>
      <c r="I21" s="1"/>
    </row>
    <row r="22" spans="1:18" ht="15.75" x14ac:dyDescent="0.25">
      <c r="B22" s="9"/>
      <c r="C22" s="9"/>
      <c r="D22" s="9"/>
      <c r="E22" s="9"/>
      <c r="F22" s="9"/>
      <c r="G22" s="9"/>
      <c r="H22" s="1"/>
      <c r="I22" s="1"/>
    </row>
    <row r="23" spans="1:18" ht="15.75" x14ac:dyDescent="0.25">
      <c r="A23" s="51" t="s">
        <v>54</v>
      </c>
      <c r="B23" s="51"/>
      <c r="C23" s="51"/>
      <c r="D23" s="10"/>
      <c r="E23" s="10"/>
      <c r="F23" s="10" t="s">
        <v>55</v>
      </c>
      <c r="G23" s="7"/>
      <c r="H23" s="1"/>
      <c r="I23" s="1"/>
    </row>
    <row r="24" spans="1:18" x14ac:dyDescent="0.25">
      <c r="H24" s="1"/>
      <c r="I24" s="1"/>
    </row>
    <row r="25" spans="1:18" ht="15" x14ac:dyDescent="0.25">
      <c r="H25" s="1"/>
      <c r="I25" s="1"/>
      <c r="J25" s="36"/>
      <c r="K25" s="37"/>
      <c r="L25" s="37"/>
      <c r="M25" s="37"/>
      <c r="N25" s="37"/>
      <c r="O25" s="37"/>
      <c r="P25" s="30"/>
    </row>
    <row r="26" spans="1:18" ht="15" x14ac:dyDescent="0.25">
      <c r="H26" s="1"/>
      <c r="I26" s="1"/>
      <c r="J26" s="38"/>
      <c r="K26" s="37"/>
      <c r="L26" s="37"/>
      <c r="M26" s="37"/>
      <c r="N26" s="37"/>
      <c r="O26" s="37"/>
      <c r="P26" s="30"/>
    </row>
    <row r="27" spans="1:18" ht="15" x14ac:dyDescent="0.25">
      <c r="H27" s="1"/>
      <c r="I27" s="1"/>
      <c r="J27" s="38"/>
      <c r="K27" s="37"/>
      <c r="L27" s="37"/>
      <c r="M27" s="37"/>
      <c r="N27" s="37"/>
      <c r="O27" s="37"/>
      <c r="P27" s="30"/>
    </row>
    <row r="28" spans="1:18" ht="15" x14ac:dyDescent="0.25">
      <c r="H28" s="1"/>
      <c r="I28" s="1"/>
      <c r="J28" s="36"/>
      <c r="K28" s="37"/>
      <c r="L28" s="37"/>
      <c r="M28" s="37"/>
      <c r="N28" s="37"/>
      <c r="O28" s="37"/>
      <c r="P28" s="30"/>
    </row>
    <row r="29" spans="1:18" ht="15" x14ac:dyDescent="0.25">
      <c r="H29" s="1"/>
      <c r="I29" s="1"/>
      <c r="J29" s="36"/>
      <c r="K29" s="37"/>
      <c r="L29" s="39"/>
      <c r="M29" s="37"/>
      <c r="N29" s="37"/>
      <c r="O29" s="37"/>
      <c r="P29" s="30"/>
    </row>
    <row r="30" spans="1:18" ht="15" x14ac:dyDescent="0.25">
      <c r="H30" s="1"/>
      <c r="I30" s="1"/>
      <c r="J30" s="36"/>
      <c r="K30" s="37"/>
      <c r="L30" s="39"/>
      <c r="M30" s="37"/>
      <c r="N30" s="37"/>
      <c r="O30" s="37"/>
      <c r="P30" s="30"/>
    </row>
    <row r="31" spans="1:18" ht="15" x14ac:dyDescent="0.25">
      <c r="H31" s="1"/>
      <c r="I31" s="1"/>
      <c r="J31" s="36"/>
      <c r="K31" s="37"/>
      <c r="L31" s="37"/>
      <c r="M31" s="37"/>
      <c r="N31" s="37"/>
      <c r="O31" s="37"/>
      <c r="P31" s="30"/>
    </row>
    <row r="32" spans="1:18" ht="15" x14ac:dyDescent="0.25">
      <c r="H32" s="1"/>
      <c r="I32" s="1"/>
      <c r="J32" s="36"/>
      <c r="K32" s="37"/>
      <c r="L32" s="37"/>
      <c r="M32" s="37"/>
      <c r="N32" s="37"/>
      <c r="O32" s="37"/>
      <c r="P32" s="30"/>
    </row>
    <row r="33" spans="1:16" ht="15" x14ac:dyDescent="0.25">
      <c r="H33" s="1"/>
      <c r="I33" s="1"/>
      <c r="J33" s="38"/>
      <c r="K33" s="37"/>
      <c r="L33" s="37"/>
      <c r="M33" s="37"/>
      <c r="N33" s="37"/>
      <c r="O33" s="37"/>
      <c r="P33" s="30"/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4"/>
      <c r="J34" s="40"/>
      <c r="K34" s="40"/>
      <c r="L34" s="40"/>
      <c r="M34" s="40"/>
      <c r="N34" s="40"/>
      <c r="O34" s="40"/>
      <c r="P34" s="4"/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40"/>
      <c r="K35" s="40"/>
      <c r="L35" s="40"/>
      <c r="M35" s="40"/>
      <c r="N35" s="40"/>
      <c r="O35" s="40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16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16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16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6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16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16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16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16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16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H1576" s="1"/>
      <c r="I1576" s="1"/>
    </row>
    <row r="1577" spans="1:9" x14ac:dyDescent="0.25">
      <c r="H1577" s="1"/>
      <c r="I1577" s="1"/>
    </row>
    <row r="1578" spans="1:9" x14ac:dyDescent="0.25">
      <c r="A1578" s="1"/>
      <c r="B1578" s="1"/>
      <c r="C1578" s="1"/>
      <c r="D1578" s="1"/>
      <c r="E1578" s="1"/>
      <c r="F1578" s="1"/>
      <c r="G1578" s="1"/>
      <c r="H1578" s="1"/>
      <c r="I1578" s="1"/>
    </row>
    <row r="1579" spans="1:9" x14ac:dyDescent="0.25">
      <c r="A1579" s="1"/>
      <c r="B1579" s="1"/>
      <c r="C1579" s="1"/>
      <c r="D1579" s="1"/>
      <c r="E1579" s="1"/>
      <c r="F1579" s="1"/>
      <c r="G1579" s="1"/>
      <c r="H1579" s="1"/>
      <c r="I1579" s="1"/>
    </row>
    <row r="1580" spans="1:9" x14ac:dyDescent="0.25">
      <c r="A1580" s="1"/>
      <c r="B1580" s="1"/>
      <c r="C1580" s="1"/>
      <c r="D1580" s="1"/>
      <c r="E1580" s="1"/>
      <c r="F1580" s="1"/>
      <c r="G1580" s="1"/>
      <c r="H1580" s="1"/>
      <c r="I1580" s="1"/>
    </row>
    <row r="1581" spans="1:9" x14ac:dyDescent="0.25">
      <c r="A1581" s="1"/>
      <c r="B1581" s="1"/>
      <c r="C1581" s="1"/>
      <c r="D1581" s="1"/>
      <c r="E1581" s="1"/>
      <c r="F1581" s="1"/>
      <c r="G1581" s="1"/>
      <c r="H1581" s="1"/>
      <c r="I1581" s="1"/>
    </row>
    <row r="1582" spans="1:9" x14ac:dyDescent="0.25">
      <c r="A1582" s="1"/>
      <c r="B1582" s="1"/>
      <c r="C1582" s="1"/>
      <c r="D1582" s="1"/>
      <c r="E1582" s="1"/>
      <c r="F1582" s="1"/>
      <c r="G1582" s="1"/>
      <c r="H1582" s="1"/>
      <c r="I1582" s="1"/>
    </row>
    <row r="1583" spans="1:9" x14ac:dyDescent="0.25">
      <c r="A1583" s="1"/>
      <c r="B1583" s="1"/>
      <c r="C1583" s="1"/>
      <c r="D1583" s="1"/>
      <c r="E1583" s="1"/>
      <c r="F1583" s="1"/>
      <c r="G1583" s="1"/>
      <c r="H1583" s="1"/>
      <c r="I1583" s="1"/>
    </row>
    <row r="1584" spans="1:9" x14ac:dyDescent="0.25">
      <c r="A1584" s="1"/>
      <c r="B1584" s="1"/>
      <c r="C1584" s="1"/>
      <c r="D1584" s="1"/>
      <c r="E1584" s="1"/>
      <c r="F1584" s="1"/>
      <c r="G1584" s="1"/>
      <c r="H1584" s="1"/>
      <c r="I1584" s="1"/>
    </row>
    <row r="1585" spans="1:9" x14ac:dyDescent="0.25">
      <c r="A1585" s="1"/>
      <c r="B1585" s="1"/>
      <c r="C1585" s="1"/>
      <c r="D1585" s="1"/>
      <c r="E1585" s="1"/>
      <c r="F1585" s="1"/>
      <c r="G1585" s="1"/>
      <c r="H1585" s="1"/>
      <c r="I1585" s="1"/>
    </row>
    <row r="1586" spans="1:9" x14ac:dyDescent="0.25">
      <c r="A1586" s="1"/>
      <c r="B1586" s="1"/>
      <c r="C1586" s="1"/>
      <c r="D1586" s="1"/>
      <c r="E1586" s="1"/>
      <c r="F1586" s="1"/>
      <c r="G1586" s="1"/>
      <c r="H1586" s="1"/>
      <c r="I1586" s="1"/>
    </row>
    <row r="1587" spans="1:9" x14ac:dyDescent="0.25">
      <c r="A1587" s="1"/>
      <c r="B1587" s="1"/>
      <c r="C1587" s="1"/>
      <c r="D1587" s="1"/>
      <c r="E1587" s="1"/>
      <c r="F1587" s="1"/>
      <c r="G1587" s="1"/>
      <c r="H1587" s="1"/>
      <c r="I1587" s="1"/>
    </row>
    <row r="1588" spans="1:9" x14ac:dyDescent="0.25">
      <c r="A1588" s="1"/>
      <c r="B1588" s="1"/>
      <c r="C1588" s="1"/>
      <c r="D1588" s="1"/>
      <c r="E1588" s="1"/>
      <c r="F1588" s="1"/>
      <c r="G1588" s="1"/>
      <c r="H1588" s="1"/>
      <c r="I1588" s="1"/>
    </row>
    <row r="1589" spans="1:9" x14ac:dyDescent="0.25">
      <c r="A1589" s="1"/>
      <c r="B1589" s="1"/>
      <c r="C1589" s="1"/>
      <c r="D1589" s="1"/>
      <c r="E1589" s="1"/>
      <c r="F1589" s="1"/>
      <c r="G1589" s="1"/>
      <c r="H1589" s="1"/>
      <c r="I1589" s="1"/>
    </row>
    <row r="1590" spans="1:9" x14ac:dyDescent="0.25">
      <c r="A1590" s="1"/>
      <c r="B1590" s="1"/>
      <c r="C1590" s="1"/>
      <c r="D1590" s="1"/>
      <c r="E1590" s="1"/>
      <c r="F1590" s="1"/>
      <c r="G1590" s="1"/>
      <c r="H1590" s="1"/>
      <c r="I1590" s="1"/>
    </row>
  </sheetData>
  <mergeCells count="9">
    <mergeCell ref="A20:I20"/>
    <mergeCell ref="K20:P20"/>
    <mergeCell ref="A23:C23"/>
    <mergeCell ref="E1:G2"/>
    <mergeCell ref="M1:P1"/>
    <mergeCell ref="M2:P2"/>
    <mergeCell ref="A3:P3"/>
    <mergeCell ref="B5:B17"/>
    <mergeCell ref="A18:O18"/>
  </mergeCells>
  <pageMargins left="0.39370078740157483" right="0.19685039370078741" top="0.59055118110236227" bottom="0.55118110236220474" header="0.51181102362204722" footer="0.51181102362204722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Обоснование цены ОСАГО нов</vt:lpstr>
      <vt:lpstr>РАСЧЕТ</vt:lpstr>
      <vt:lpstr>РАСЧЕТ дополнит</vt:lpstr>
      <vt:lpstr>'Обоснование цены ОСАГО нов'!Область_печати</vt:lpstr>
      <vt:lpstr>РАСЧЕТ!Область_печати</vt:lpstr>
      <vt:lpstr>'РАСЧЕТ дополнит'!Область_печати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Пользователь Соомс</cp:lastModifiedBy>
  <cp:lastPrinted>2026-05-27T05:02:34Z</cp:lastPrinted>
  <dcterms:created xsi:type="dcterms:W3CDTF">2016-03-22T05:41:53Z</dcterms:created>
  <dcterms:modified xsi:type="dcterms:W3CDTF">2026-05-27T10:53:04Z</dcterms:modified>
</cp:coreProperties>
</file>